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48" activeTab="0"/>
  </bookViews>
  <sheets>
    <sheet name="Конечна пресметка" sheetId="1" r:id="rId1"/>
  </sheet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_xlnm.Print_Area" localSheetId="0">'Конечна пресметка'!$A$1:$L$66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<sst xmlns="http://schemas.openxmlformats.org/spreadsheetml/2006/main" count="26" uniqueCount="21">
  <si>
    <t>Репрограмирање на долг</t>
  </si>
  <si>
    <t>Главен долг</t>
  </si>
  <si>
    <t>Внеси вредност</t>
  </si>
  <si>
    <t>Даночен обврзник:</t>
  </si>
  <si>
    <t>Годишна каматна стапка</t>
  </si>
  <si>
    <t>Број на месечни рати</t>
  </si>
  <si>
    <t>Почеток на отплата</t>
  </si>
  <si>
    <t>Вкупно</t>
  </si>
  <si>
    <t>Вкупна камата</t>
  </si>
  <si>
    <t>Почетна камата од стар долг</t>
  </si>
  <si>
    <t>Месечна рата без камата</t>
  </si>
  <si>
    <t>Основица за камата</t>
  </si>
  <si>
    <t>Камата во времетраење на репрограм</t>
  </si>
  <si>
    <t>од</t>
  </si>
  <si>
    <t>до</t>
  </si>
  <si>
    <t>Месечна рата</t>
  </si>
  <si>
    <t>Број на денови</t>
  </si>
  <si>
    <t>Каматна стапка</t>
  </si>
  <si>
    <t>Вкупна месечна камата</t>
  </si>
  <si>
    <t>Број на рати</t>
  </si>
  <si>
    <t>`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</si>
</sst>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_)"/>
    <numFmt numFmtId="166" formatCode="0.00?%_)"/>
    <numFmt numFmtId="167" formatCode="dd/mm/yyyy;@"/>
    <numFmt numFmtId="168" formatCode="_-* #,##0\ [$ден-42F]_-;\-* #,##0\ [$ден-42F]_-;_-* &quot;-&quot;\ [$ден-42F]_-;_-@_-"/>
  </numFmts>
  <fonts count="47">
    <font>
      <sz val="10"/>
      <name val="Book Antiqua"/>
      <family val="1"/>
    </font>
    <font>
      <sz val="11"/>
      <color indexed="8"/>
      <name val="Book Antiqua"/>
      <family val="2"/>
    </font>
    <font>
      <sz val="11"/>
      <color indexed="8"/>
      <name val="Agency FB"/>
      <family val="2"/>
    </font>
    <font>
      <sz val="11"/>
      <color indexed="9"/>
      <name val="Book Antiqua"/>
      <family val="2"/>
    </font>
    <font>
      <sz val="11"/>
      <color indexed="20"/>
      <name val="Book Antiqua"/>
      <family val="2"/>
    </font>
    <font>
      <b/>
      <sz val="11"/>
      <color indexed="52"/>
      <name val="Agency FB"/>
      <family val="2"/>
    </font>
    <font>
      <b/>
      <sz val="11"/>
      <color indexed="9"/>
      <name val="Book Antiqua"/>
      <family val="2"/>
    </font>
    <font>
      <i/>
      <sz val="11"/>
      <color indexed="23"/>
      <name val="Book Antiqua"/>
      <family val="2"/>
    </font>
    <font>
      <sz val="11"/>
      <color indexed="17"/>
      <name val="Book Antiqua"/>
      <family val="2"/>
    </font>
    <font>
      <b/>
      <sz val="15"/>
      <color indexed="56"/>
      <name val="Book Antiqua"/>
      <family val="2"/>
    </font>
    <font>
      <b/>
      <sz val="13"/>
      <color indexed="56"/>
      <name val="Book Antiqua"/>
      <family val="2"/>
    </font>
    <font>
      <b/>
      <sz val="11"/>
      <color indexed="56"/>
      <name val="Book Antiqua"/>
      <family val="2"/>
    </font>
    <font>
      <sz val="11"/>
      <color indexed="62"/>
      <name val="Agency FB"/>
      <family val="2"/>
    </font>
    <font>
      <sz val="11"/>
      <color indexed="52"/>
      <name val="Book Antiqua"/>
      <family val="2"/>
    </font>
    <font>
      <sz val="11"/>
      <color indexed="60"/>
      <name val="Book Antiqua"/>
      <family val="2"/>
    </font>
    <font>
      <b/>
      <sz val="11"/>
      <color indexed="63"/>
      <name val="Book Antiqua"/>
      <family val="2"/>
    </font>
    <font>
      <b/>
      <sz val="18"/>
      <color indexed="56"/>
      <name val="Lucida Sans"/>
      <family val="2"/>
    </font>
    <font>
      <b/>
      <sz val="11"/>
      <color indexed="8"/>
      <name val="Book Antiqua"/>
      <family val="2"/>
    </font>
    <font>
      <sz val="11"/>
      <color indexed="10"/>
      <name val="Book Antiqua"/>
      <family val="2"/>
    </font>
    <font>
      <b/>
      <sz val="10"/>
      <color indexed="8"/>
      <name val="Book Antiqua"/>
      <family val="1"/>
    </font>
    <font>
      <b/>
      <sz val="18"/>
      <name val="Lucida Sans"/>
      <family val="2"/>
    </font>
    <font>
      <b/>
      <sz val="10"/>
      <color indexed="52"/>
      <name val="Book Antiqua"/>
      <family val="1"/>
    </font>
    <font>
      <b/>
      <sz val="10"/>
      <name val="Book Antiqua"/>
      <family val="1"/>
    </font>
    <font>
      <sz val="10"/>
      <color indexed="10"/>
      <name val="Book Antiqua"/>
      <family val="1"/>
    </font>
    <font>
      <sz val="10"/>
      <color indexed="62"/>
      <name val="Book Antiqua"/>
      <family val="1"/>
    </font>
    <font>
      <sz val="11"/>
      <color theme="1"/>
      <name val="Book Antiqua"/>
      <family val="2"/>
    </font>
    <font>
      <sz val="11"/>
      <color theme="1"/>
      <name val="Agency FB"/>
      <family val="2"/>
    </font>
    <font>
      <sz val="11"/>
      <color theme="0"/>
      <name val="Book Antiqua"/>
      <family val="2"/>
    </font>
    <font>
      <sz val="11"/>
      <color rgb="FF9C0006"/>
      <name val="Book Antiqua"/>
      <family val="2"/>
    </font>
    <font>
      <b/>
      <sz val="11"/>
      <color rgb="FFFA7D00"/>
      <name val="Agency FB"/>
      <family val="2"/>
    </font>
    <font>
      <b/>
      <sz val="11"/>
      <color theme="0"/>
      <name val="Book Antiqua"/>
      <family val="2"/>
    </font>
    <font>
      <i/>
      <sz val="11"/>
      <color rgb="FF7F7F7F"/>
      <name val="Book Antiqua"/>
      <family val="2"/>
    </font>
    <font>
      <sz val="11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1"/>
      <color rgb="FF3F3F76"/>
      <name val="Agency FB"/>
      <family val="2"/>
    </font>
    <font>
      <sz val="11"/>
      <color rgb="FFFA7D00"/>
      <name val="Book Antiqua"/>
      <family val="2"/>
    </font>
    <font>
      <sz val="11"/>
      <color rgb="FF9C6500"/>
      <name val="Book Antiqua"/>
      <family val="2"/>
    </font>
    <font>
      <b/>
      <sz val="11"/>
      <color rgb="FF3F3F3F"/>
      <name val="Book Antiqua"/>
      <family val="2"/>
    </font>
    <font>
      <b/>
      <sz val="18"/>
      <color theme="3"/>
      <name val="Lucida Sans"/>
      <family val="2"/>
    </font>
    <font>
      <b/>
      <sz val="11"/>
      <color theme="1"/>
      <name val="Book Antiqua"/>
      <family val="2"/>
    </font>
    <font>
      <sz val="11"/>
      <color rgb="FFFF0000"/>
      <name val="Book Antiqua"/>
      <family val="2"/>
    </font>
    <font>
      <b/>
      <sz val="10"/>
      <color theme="1"/>
      <name val="Book Antiqua"/>
      <family val="1"/>
    </font>
    <font>
      <b/>
      <sz val="10"/>
      <color rgb="FFFA7D00"/>
      <name val="Book Antiqua"/>
      <family val="1"/>
    </font>
    <font>
      <sz val="10"/>
      <color rgb="FFFF0000"/>
      <name val="Book Antiqua"/>
      <family val="1"/>
    </font>
    <font>
      <sz val="10"/>
      <color rgb="FF3F3F76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hair">
        <color indexed="16"/>
      </bottom>
    </border>
    <border>
      <left/>
      <right/>
      <top style="hair">
        <color indexed="16"/>
      </top>
      <bottom/>
    </border>
    <border>
      <left style="hair">
        <color indexed="16"/>
      </left>
      <right/>
      <top/>
      <bottom/>
    </border>
    <border>
      <left style="hair">
        <color indexed="16"/>
      </left>
      <right/>
      <top/>
      <bottom style="hair">
        <color indexed="16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hair">
        <color indexed="16"/>
      </left>
      <right/>
      <top style="hair">
        <color indexed="16"/>
      </top>
      <bottom style="hair">
        <color indexed="16"/>
      </bottom>
    </border>
    <border>
      <left/>
      <right style="hair">
        <color indexed="16"/>
      </right>
      <top style="hair">
        <color indexed="16"/>
      </top>
      <bottom/>
    </border>
    <border>
      <left>
        <color indexed="63"/>
      </left>
      <right style="hair">
        <color indexed="16"/>
      </right>
      <top>
        <color indexed="63"/>
      </top>
      <bottom style="thin"/>
    </border>
    <border>
      <left/>
      <right/>
      <top style="hair">
        <color indexed="16"/>
      </top>
      <bottom style="hair">
        <color indexed="16"/>
      </bottom>
    </border>
    <border>
      <left/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/>
      <top style="hair">
        <color indexed="1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43" fillId="4" borderId="10" xfId="17" applyFont="1" applyBorder="1" applyAlignment="1" applyProtection="1">
      <alignment horizontal="center" vertical="center" wrapText="1"/>
      <protection/>
    </xf>
    <xf numFmtId="0" fontId="43" fillId="4" borderId="11" xfId="17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0" fontId="25" fillId="4" borderId="12" xfId="17" applyFont="1" applyBorder="1" applyAlignment="1" applyProtection="1">
      <alignment horizontal="left" wrapText="1" indent="2"/>
      <protection/>
    </xf>
    <xf numFmtId="0" fontId="0" fillId="33" borderId="13" xfId="0" applyFont="1" applyFill="1" applyBorder="1" applyAlignment="1" applyProtection="1">
      <alignment horizontal="left"/>
      <protection/>
    </xf>
    <xf numFmtId="164" fontId="0" fillId="33" borderId="0" xfId="42" applyFont="1" applyFill="1" applyBorder="1" applyAlignment="1">
      <alignment horizontal="left"/>
    </xf>
    <xf numFmtId="0" fontId="20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right"/>
      <protection/>
    </xf>
    <xf numFmtId="168" fontId="44" fillId="27" borderId="1" xfId="40" applyNumberFormat="1" applyFont="1" applyAlignment="1" applyProtection="1">
      <alignment horizontal="right"/>
      <protection/>
    </xf>
    <xf numFmtId="0" fontId="0" fillId="33" borderId="14" xfId="0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right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25" fillId="4" borderId="0" xfId="17" applyFont="1" applyBorder="1" applyAlignment="1" applyProtection="1">
      <alignment horizontal="left"/>
      <protection/>
    </xf>
    <xf numFmtId="0" fontId="25" fillId="4" borderId="0" xfId="17" applyFont="1" applyBorder="1" applyAlignment="1" applyProtection="1">
      <alignment/>
      <protection/>
    </xf>
    <xf numFmtId="0" fontId="25" fillId="4" borderId="12" xfId="17" applyFont="1" applyBorder="1" applyAlignment="1" applyProtection="1">
      <alignment horizontal="left"/>
      <protection/>
    </xf>
    <xf numFmtId="3" fontId="44" fillId="27" borderId="1" xfId="40" applyNumberFormat="1" applyFont="1" applyAlignment="1" applyProtection="1">
      <alignment horizontal="right"/>
      <protection/>
    </xf>
    <xf numFmtId="167" fontId="44" fillId="27" borderId="1" xfId="40" applyNumberFormat="1" applyFont="1" applyAlignment="1" applyProtection="1">
      <alignment horizontal="right"/>
      <protection/>
    </xf>
    <xf numFmtId="3" fontId="45" fillId="27" borderId="1" xfId="40" applyNumberFormat="1" applyFont="1" applyAlignment="1" applyProtection="1">
      <alignment horizontal="right"/>
      <protection/>
    </xf>
    <xf numFmtId="10" fontId="44" fillId="27" borderId="16" xfId="40" applyNumberFormat="1" applyFont="1" applyBorder="1" applyAlignment="1" applyProtection="1">
      <alignment horizontal="right"/>
      <protection/>
    </xf>
    <xf numFmtId="168" fontId="44" fillId="27" borderId="1" xfId="40" applyNumberFormat="1" applyFont="1" applyBorder="1" applyAlignment="1" applyProtection="1">
      <alignment horizontal="right"/>
      <protection/>
    </xf>
    <xf numFmtId="168" fontId="0" fillId="33" borderId="0" xfId="0" applyNumberFormat="1" applyFont="1" applyFill="1" applyBorder="1" applyAlignment="1" applyProtection="1">
      <alignment horizontal="left"/>
      <protection/>
    </xf>
    <xf numFmtId="0" fontId="43" fillId="4" borderId="0" xfId="17" applyFont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168" fontId="44" fillId="27" borderId="17" xfId="40" applyNumberFormat="1" applyFont="1" applyBorder="1" applyAlignment="1" applyProtection="1">
      <alignment horizontal="right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43" fillId="4" borderId="20" xfId="17" applyFont="1" applyBorder="1" applyAlignment="1" applyProtection="1">
      <alignment horizontal="center" vertical="center" wrapText="1"/>
      <protection/>
    </xf>
    <xf numFmtId="168" fontId="46" fillId="30" borderId="1" xfId="52" applyNumberFormat="1" applyFont="1" applyAlignment="1" applyProtection="1">
      <alignment horizontal="right"/>
      <protection locked="0"/>
    </xf>
    <xf numFmtId="166" fontId="46" fillId="30" borderId="1" xfId="52" applyNumberFormat="1" applyFont="1" applyAlignment="1" applyProtection="1">
      <alignment horizontal="right"/>
      <protection locked="0"/>
    </xf>
    <xf numFmtId="165" fontId="46" fillId="30" borderId="1" xfId="52" applyNumberFormat="1" applyFont="1" applyAlignment="1" applyProtection="1">
      <alignment horizontal="right"/>
      <protection locked="0"/>
    </xf>
    <xf numFmtId="167" fontId="46" fillId="30" borderId="1" xfId="52" applyNumberFormat="1" applyFont="1" applyAlignment="1" applyProtection="1">
      <alignment horizontal="right"/>
      <protection locked="0"/>
    </xf>
    <xf numFmtId="0" fontId="43" fillId="4" borderId="18" xfId="17" applyFont="1" applyBorder="1" applyAlignment="1" applyProtection="1">
      <alignment horizontal="right"/>
      <protection/>
    </xf>
    <xf numFmtId="0" fontId="43" fillId="4" borderId="21" xfId="17" applyFont="1" applyBorder="1" applyAlignment="1" applyProtection="1">
      <alignment horizontal="right"/>
      <protection/>
    </xf>
    <xf numFmtId="0" fontId="43" fillId="4" borderId="22" xfId="17" applyFont="1" applyBorder="1" applyAlignment="1" applyProtection="1">
      <alignment horizontal="right"/>
      <protection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8"/>
  <sheetViews>
    <sheetView tabSelected="1" zoomScalePageLayoutView="0" workbookViewId="0" topLeftCell="A1">
      <selection activeCell="M9" sqref="M9"/>
    </sheetView>
  </sheetViews>
  <sheetFormatPr defaultColWidth="9.140625" defaultRowHeight="13.5"/>
  <cols>
    <col min="1" max="1" width="6.8515625" style="0" customWidth="1"/>
    <col min="2" max="2" width="16.140625" style="0" customWidth="1"/>
    <col min="3" max="3" width="15.7109375" style="0" customWidth="1"/>
    <col min="4" max="4" width="18.140625" style="0" customWidth="1"/>
    <col min="5" max="6" width="10.140625" style="0" bestFit="1" customWidth="1"/>
    <col min="7" max="7" width="8.421875" style="0" customWidth="1"/>
    <col min="8" max="8" width="11.57421875" style="0" hidden="1" customWidth="1"/>
    <col min="9" max="9" width="15.8515625" style="0" customWidth="1"/>
    <col min="10" max="10" width="16.7109375" style="0" customWidth="1"/>
    <col min="11" max="11" width="14.57421875" style="1" customWidth="1"/>
    <col min="12" max="12" width="12.7109375" style="1" customWidth="1"/>
    <col min="13" max="13" width="10.7109375" style="9" customWidth="1"/>
    <col min="14" max="45" width="9.140625" style="1" customWidth="1"/>
  </cols>
  <sheetData>
    <row r="1" spans="1:45" s="2" customFormat="1" ht="24" customHeight="1">
      <c r="A1" s="10" t="s">
        <v>0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3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2"/>
      <c r="L2" s="12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0.25" customHeight="1">
      <c r="A3" s="12"/>
      <c r="B3" s="15"/>
      <c r="C3" s="15"/>
      <c r="D3" s="15"/>
      <c r="E3" s="15"/>
      <c r="F3" s="14"/>
      <c r="G3" s="14"/>
      <c r="H3" s="15"/>
      <c r="I3" s="15"/>
      <c r="J3" s="15"/>
      <c r="K3" s="12"/>
      <c r="L3" s="12"/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s="2" customFormat="1" ht="14.25" customHeight="1">
      <c r="A4" s="12"/>
      <c r="B4" s="47" t="s">
        <v>2</v>
      </c>
      <c r="C4" s="48"/>
      <c r="D4" s="49"/>
      <c r="E4" s="12"/>
      <c r="F4" s="39"/>
      <c r="G4" s="38"/>
      <c r="H4" s="47" t="s">
        <v>7</v>
      </c>
      <c r="I4" s="48"/>
      <c r="J4" s="49"/>
      <c r="K4" s="12"/>
      <c r="L4" s="12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s="2" customFormat="1" ht="13.5">
      <c r="A5" s="12"/>
      <c r="B5" s="16"/>
      <c r="C5" s="17" t="s">
        <v>1</v>
      </c>
      <c r="D5" s="43">
        <v>0</v>
      </c>
      <c r="E5" s="12"/>
      <c r="F5" s="16"/>
      <c r="G5" s="12"/>
      <c r="H5" s="16"/>
      <c r="I5" s="17" t="s">
        <v>10</v>
      </c>
      <c r="J5" s="18">
        <f>ROUND(D5/D7,0)</f>
        <v>0</v>
      </c>
      <c r="K5" s="12"/>
      <c r="L5" s="12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2" customFormat="1" ht="13.5">
      <c r="A6" s="12"/>
      <c r="B6" s="16"/>
      <c r="C6" s="17" t="s">
        <v>4</v>
      </c>
      <c r="D6" s="44">
        <v>0.1095</v>
      </c>
      <c r="E6" s="12"/>
      <c r="F6" s="16"/>
      <c r="G6" s="12"/>
      <c r="H6" s="16"/>
      <c r="I6" s="17" t="s">
        <v>12</v>
      </c>
      <c r="J6" s="18" t="e">
        <f>I53</f>
        <v>#VALUE!</v>
      </c>
      <c r="K6" s="12"/>
      <c r="L6" s="12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2" customFormat="1" ht="13.5">
      <c r="A7" s="12"/>
      <c r="B7" s="19"/>
      <c r="C7" s="17" t="s">
        <v>5</v>
      </c>
      <c r="D7" s="45">
        <v>36</v>
      </c>
      <c r="E7" s="12"/>
      <c r="F7" s="16"/>
      <c r="G7" s="12"/>
      <c r="H7" s="16"/>
      <c r="I7" s="17" t="s">
        <v>9</v>
      </c>
      <c r="J7" s="18">
        <v>0</v>
      </c>
      <c r="K7" s="12"/>
      <c r="L7" s="12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2" customFormat="1" ht="13.5">
      <c r="A8" s="12"/>
      <c r="B8" s="20"/>
      <c r="C8" s="21" t="s">
        <v>6</v>
      </c>
      <c r="D8" s="46">
        <v>44666</v>
      </c>
      <c r="E8" s="12"/>
      <c r="F8" s="16"/>
      <c r="G8" s="12"/>
      <c r="H8" s="16"/>
      <c r="I8" s="17" t="s">
        <v>8</v>
      </c>
      <c r="J8" s="18" t="e">
        <f>J6+J7</f>
        <v>#VALUE!</v>
      </c>
      <c r="K8" s="23"/>
      <c r="L8" s="12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2" customFormat="1" ht="13.5">
      <c r="A9" s="12"/>
      <c r="B9" s="12"/>
      <c r="C9" s="12"/>
      <c r="D9" s="12"/>
      <c r="E9" s="12"/>
      <c r="F9" s="40"/>
      <c r="G9" s="14"/>
      <c r="H9" s="20"/>
      <c r="I9" s="21" t="s">
        <v>15</v>
      </c>
      <c r="J9" s="18" t="e">
        <f>(D5+J8)/D7</f>
        <v>#VALUE!</v>
      </c>
      <c r="K9" s="12"/>
      <c r="L9" s="12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2" customFormat="1" ht="22.5" customHeight="1">
      <c r="A10" s="12"/>
      <c r="B10" s="15"/>
      <c r="C10" s="15"/>
      <c r="D10" s="15"/>
      <c r="E10" s="15"/>
      <c r="F10" s="12"/>
      <c r="G10" s="12"/>
      <c r="H10" s="15"/>
      <c r="I10" s="15"/>
      <c r="J10" s="15"/>
      <c r="K10" s="12"/>
      <c r="L10" s="12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s="2" customFormat="1" ht="13.5">
      <c r="A11" s="12"/>
      <c r="B11" s="22" t="s">
        <v>3</v>
      </c>
      <c r="C11" s="50"/>
      <c r="D11" s="51"/>
      <c r="E11" s="23"/>
      <c r="F11" s="15"/>
      <c r="G11" s="15"/>
      <c r="H11" s="15"/>
      <c r="I11" s="15"/>
      <c r="J11" s="15"/>
      <c r="K11" s="12"/>
      <c r="L11" s="12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2" customFormat="1" ht="13.5">
      <c r="A12" s="12"/>
      <c r="B12" s="22"/>
      <c r="C12" s="8"/>
      <c r="D12" s="8"/>
      <c r="E12" s="15"/>
      <c r="F12" s="15"/>
      <c r="G12" s="15"/>
      <c r="H12" s="15"/>
      <c r="I12" s="15"/>
      <c r="J12" s="15"/>
      <c r="K12" s="12"/>
      <c r="L12" s="12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2" customFormat="1" ht="6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2" customFormat="1" ht="3.75" customHeight="1">
      <c r="A14" s="24"/>
      <c r="B14" s="25"/>
      <c r="C14" s="25"/>
      <c r="D14" s="25"/>
      <c r="E14" s="25"/>
      <c r="F14" s="25"/>
      <c r="G14" s="25"/>
      <c r="H14" s="25"/>
      <c r="I14" s="25"/>
      <c r="J14" s="34"/>
      <c r="K14" s="35"/>
      <c r="L14" s="41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6" customFormat="1" ht="45" customHeight="1">
      <c r="A15" s="4" t="s">
        <v>19</v>
      </c>
      <c r="B15" s="5" t="s">
        <v>1</v>
      </c>
      <c r="C15" s="5" t="s">
        <v>10</v>
      </c>
      <c r="D15" s="5" t="s">
        <v>11</v>
      </c>
      <c r="E15" s="5" t="s">
        <v>13</v>
      </c>
      <c r="F15" s="5" t="s">
        <v>14</v>
      </c>
      <c r="G15" s="5" t="s">
        <v>16</v>
      </c>
      <c r="H15" s="33" t="s">
        <v>17</v>
      </c>
      <c r="I15" s="4" t="s">
        <v>12</v>
      </c>
      <c r="J15" s="5" t="s">
        <v>9</v>
      </c>
      <c r="K15" s="5" t="s">
        <v>18</v>
      </c>
      <c r="L15" s="5" t="s">
        <v>15</v>
      </c>
      <c r="M15" s="9"/>
      <c r="N15" s="36" t="s">
        <v>20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6" customFormat="1" ht="6" customHeight="1">
      <c r="A16" s="26"/>
      <c r="B16" s="7"/>
      <c r="C16" s="7"/>
      <c r="D16" s="7"/>
      <c r="E16" s="7"/>
      <c r="F16" s="7"/>
      <c r="G16" s="7"/>
      <c r="H16" s="7"/>
      <c r="I16" s="33"/>
      <c r="J16" s="33"/>
      <c r="K16" s="33"/>
      <c r="L16" s="42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6" customFormat="1" ht="13.5">
      <c r="A17" s="27">
        <f>IF(AND($D$5&lt;&gt;"",$D$6&lt;&gt;"",$D$7&lt;&gt;"",$D$8&lt;&gt;""),1,"")</f>
        <v>1</v>
      </c>
      <c r="B17" s="18">
        <f>IF(D5&lt;&gt;0,D5,"")</f>
      </c>
      <c r="C17" s="18">
        <f>IF(J5&lt;&gt;"",J5,"")</f>
        <v>0</v>
      </c>
      <c r="D17" s="18">
        <f>IF(B17&lt;&gt;"",B17,"")</f>
      </c>
      <c r="E17" s="28">
        <f>IF(D8&lt;&gt;0,D8,"")</f>
        <v>44666</v>
      </c>
      <c r="F17" s="28" t="e">
        <f>IF(B18&lt;&gt;0,(EDATE(E17,1)),"")</f>
        <v>#VALUE!</v>
      </c>
      <c r="G17" s="29" t="e">
        <f>(F17-E17)+1</f>
        <v>#VALUE!</v>
      </c>
      <c r="H17" s="30">
        <v>0.0003</v>
      </c>
      <c r="I17" s="37" t="e">
        <f>IF(B17&lt;&gt;0,D17*G17*H17,0)</f>
        <v>#VALUE!</v>
      </c>
      <c r="J17" s="37">
        <f>IF($D$7&gt;=A17,$J$7/$D$7,0)</f>
        <v>0</v>
      </c>
      <c r="K17" s="37" t="e">
        <f>IF(I17&lt;&gt;0,($J$8/$D$7),0)</f>
        <v>#VALUE!</v>
      </c>
      <c r="L17" s="37" t="e">
        <f>IF(B17&lt;&gt;0,(C17+K17),0)</f>
        <v>#VALUE!</v>
      </c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6" customFormat="1" ht="12.75" customHeight="1">
      <c r="A18" s="27">
        <f>IF(AND(A17&lt;&gt;0,A17&lt;$D$7),A17+1,"")</f>
        <v>2</v>
      </c>
      <c r="B18" s="18" t="e">
        <f>IF(A17&lt;&gt;0,B17-C17,0)</f>
        <v>#VALUE!</v>
      </c>
      <c r="C18" s="18">
        <f>IF(AND(A18&lt;&gt;"",A18&lt;&gt;$D$7),$C$17,B18)</f>
        <v>0</v>
      </c>
      <c r="D18" s="18" t="e">
        <f>IF(B18&lt;&gt;"",B18,"")</f>
        <v>#VALUE!</v>
      </c>
      <c r="E18" s="28" t="e">
        <f>IF(B18&lt;&gt;0,F17+1,"")</f>
        <v>#VALUE!</v>
      </c>
      <c r="F18" s="28" t="e">
        <f>IF(B18&lt;&gt;0,EDATE(F17,1),"")</f>
        <v>#VALUE!</v>
      </c>
      <c r="G18" s="29" t="e">
        <f aca="true" t="shared" si="0" ref="G18:G52">(F18-E18)+1</f>
        <v>#VALUE!</v>
      </c>
      <c r="H18" s="30" t="e">
        <f>IF(B18&lt;&gt;0,H17,"")</f>
        <v>#VALUE!</v>
      </c>
      <c r="I18" s="31" t="e">
        <f aca="true" t="shared" si="1" ref="I18:I52">IF(B18&lt;&gt;0,D18*G18*H18,0)</f>
        <v>#VALUE!</v>
      </c>
      <c r="J18" s="31">
        <f aca="true" t="shared" si="2" ref="J18:J52">IF($D$7&gt;=A18,$J$7/$D$7,0)</f>
        <v>0</v>
      </c>
      <c r="K18" s="31" t="e">
        <f aca="true" t="shared" si="3" ref="K18:K52">IF(I18&lt;&gt;0,($J$8/$D$7),0)</f>
        <v>#VALUE!</v>
      </c>
      <c r="L18" s="31" t="e">
        <f aca="true" t="shared" si="4" ref="L18:L52">IF(B18&lt;&gt;0,(C18+K18),0)</f>
        <v>#VALUE!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6" customFormat="1" ht="12.75" customHeight="1">
      <c r="A19" s="27">
        <f aca="true" t="shared" si="5" ref="A19:A52">IF(AND(A18&lt;&gt;0,A18&lt;$D$7),A18+1,"")</f>
        <v>3</v>
      </c>
      <c r="B19" s="18" t="e">
        <f aca="true" t="shared" si="6" ref="B19:B52">IF(A18&lt;&gt;0,B18-C18,0)</f>
        <v>#VALUE!</v>
      </c>
      <c r="C19" s="18">
        <f aca="true" t="shared" si="7" ref="C19:C52">IF(AND(A19&lt;&gt;"",A19&lt;&gt;$D$7),$C$17,B19)</f>
        <v>0</v>
      </c>
      <c r="D19" s="18" t="e">
        <f>IF(B19&lt;&gt;"",B19,"")</f>
        <v>#VALUE!</v>
      </c>
      <c r="E19" s="28" t="e">
        <f aca="true" t="shared" si="8" ref="E19:E52">IF(B19&lt;&gt;0,F18+1,"")</f>
        <v>#VALUE!</v>
      </c>
      <c r="F19" s="28" t="e">
        <f aca="true" t="shared" si="9" ref="F19:F52">IF(B19&lt;&gt;0,EDATE(F18,1),"")</f>
        <v>#VALUE!</v>
      </c>
      <c r="G19" s="29" t="e">
        <f t="shared" si="0"/>
        <v>#VALUE!</v>
      </c>
      <c r="H19" s="30" t="e">
        <f aca="true" t="shared" si="10" ref="H19:H52">IF(B19&lt;&gt;0,H18,"")</f>
        <v>#VALUE!</v>
      </c>
      <c r="I19" s="31" t="e">
        <f t="shared" si="1"/>
        <v>#VALUE!</v>
      </c>
      <c r="J19" s="31">
        <f t="shared" si="2"/>
        <v>0</v>
      </c>
      <c r="K19" s="31" t="e">
        <f t="shared" si="3"/>
        <v>#VALUE!</v>
      </c>
      <c r="L19" s="31" t="e">
        <f t="shared" si="4"/>
        <v>#VALUE!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6" customFormat="1" ht="13.5">
      <c r="A20" s="27">
        <f t="shared" si="5"/>
        <v>4</v>
      </c>
      <c r="B20" s="18" t="e">
        <f t="shared" si="6"/>
        <v>#VALUE!</v>
      </c>
      <c r="C20" s="18">
        <f t="shared" si="7"/>
        <v>0</v>
      </c>
      <c r="D20" s="18" t="e">
        <f>IF(B20&lt;&gt;"",B20,"")</f>
        <v>#VALUE!</v>
      </c>
      <c r="E20" s="28" t="e">
        <f t="shared" si="8"/>
        <v>#VALUE!</v>
      </c>
      <c r="F20" s="28" t="e">
        <f t="shared" si="9"/>
        <v>#VALUE!</v>
      </c>
      <c r="G20" s="29" t="e">
        <f t="shared" si="0"/>
        <v>#VALUE!</v>
      </c>
      <c r="H20" s="30" t="e">
        <f t="shared" si="10"/>
        <v>#VALUE!</v>
      </c>
      <c r="I20" s="31" t="e">
        <f t="shared" si="1"/>
        <v>#VALUE!</v>
      </c>
      <c r="J20" s="31">
        <f t="shared" si="2"/>
        <v>0</v>
      </c>
      <c r="K20" s="31" t="e">
        <f t="shared" si="3"/>
        <v>#VALUE!</v>
      </c>
      <c r="L20" s="31" t="e">
        <f t="shared" si="4"/>
        <v>#VALUE!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6" customFormat="1" ht="13.5">
      <c r="A21" s="27">
        <f t="shared" si="5"/>
        <v>5</v>
      </c>
      <c r="B21" s="18" t="e">
        <f t="shared" si="6"/>
        <v>#VALUE!</v>
      </c>
      <c r="C21" s="18">
        <f t="shared" si="7"/>
        <v>0</v>
      </c>
      <c r="D21" s="18" t="e">
        <f>IF(B21&lt;&gt;"",B21,0)</f>
        <v>#VALUE!</v>
      </c>
      <c r="E21" s="28" t="e">
        <f t="shared" si="8"/>
        <v>#VALUE!</v>
      </c>
      <c r="F21" s="28" t="e">
        <f t="shared" si="9"/>
        <v>#VALUE!</v>
      </c>
      <c r="G21" s="29" t="e">
        <f t="shared" si="0"/>
        <v>#VALUE!</v>
      </c>
      <c r="H21" s="30" t="e">
        <f t="shared" si="10"/>
        <v>#VALUE!</v>
      </c>
      <c r="I21" s="31" t="e">
        <f t="shared" si="1"/>
        <v>#VALUE!</v>
      </c>
      <c r="J21" s="31">
        <f t="shared" si="2"/>
        <v>0</v>
      </c>
      <c r="K21" s="31" t="e">
        <f t="shared" si="3"/>
        <v>#VALUE!</v>
      </c>
      <c r="L21" s="31" t="e">
        <f t="shared" si="4"/>
        <v>#VALUE!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2" customFormat="1" ht="13.5">
      <c r="A22" s="27">
        <f t="shared" si="5"/>
        <v>6</v>
      </c>
      <c r="B22" s="18" t="e">
        <f t="shared" si="6"/>
        <v>#VALUE!</v>
      </c>
      <c r="C22" s="18">
        <f t="shared" si="7"/>
        <v>0</v>
      </c>
      <c r="D22" s="18" t="e">
        <f aca="true" t="shared" si="11" ref="D22:D52">IF(B22&lt;&gt;"",B22,0)</f>
        <v>#VALUE!</v>
      </c>
      <c r="E22" s="28" t="e">
        <f t="shared" si="8"/>
        <v>#VALUE!</v>
      </c>
      <c r="F22" s="28" t="e">
        <f t="shared" si="9"/>
        <v>#VALUE!</v>
      </c>
      <c r="G22" s="29" t="e">
        <f t="shared" si="0"/>
        <v>#VALUE!</v>
      </c>
      <c r="H22" s="30" t="e">
        <f t="shared" si="10"/>
        <v>#VALUE!</v>
      </c>
      <c r="I22" s="31" t="e">
        <f t="shared" si="1"/>
        <v>#VALUE!</v>
      </c>
      <c r="J22" s="31">
        <f t="shared" si="2"/>
        <v>0</v>
      </c>
      <c r="K22" s="31" t="e">
        <f t="shared" si="3"/>
        <v>#VALUE!</v>
      </c>
      <c r="L22" s="31" t="e">
        <f t="shared" si="4"/>
        <v>#VALUE!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2" customFormat="1" ht="13.5">
      <c r="A23" s="27">
        <f t="shared" si="5"/>
        <v>7</v>
      </c>
      <c r="B23" s="18" t="e">
        <f t="shared" si="6"/>
        <v>#VALUE!</v>
      </c>
      <c r="C23" s="18">
        <f t="shared" si="7"/>
        <v>0</v>
      </c>
      <c r="D23" s="18" t="e">
        <f t="shared" si="11"/>
        <v>#VALUE!</v>
      </c>
      <c r="E23" s="28" t="e">
        <f t="shared" si="8"/>
        <v>#VALUE!</v>
      </c>
      <c r="F23" s="28" t="e">
        <f t="shared" si="9"/>
        <v>#VALUE!</v>
      </c>
      <c r="G23" s="29" t="e">
        <f t="shared" si="0"/>
        <v>#VALUE!</v>
      </c>
      <c r="H23" s="30" t="e">
        <f t="shared" si="10"/>
        <v>#VALUE!</v>
      </c>
      <c r="I23" s="31" t="e">
        <f t="shared" si="1"/>
        <v>#VALUE!</v>
      </c>
      <c r="J23" s="31">
        <f t="shared" si="2"/>
        <v>0</v>
      </c>
      <c r="K23" s="31" t="e">
        <f t="shared" si="3"/>
        <v>#VALUE!</v>
      </c>
      <c r="L23" s="31" t="e">
        <f t="shared" si="4"/>
        <v>#VALUE!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2" customFormat="1" ht="13.5">
      <c r="A24" s="27">
        <f t="shared" si="5"/>
        <v>8</v>
      </c>
      <c r="B24" s="18" t="e">
        <f t="shared" si="6"/>
        <v>#VALUE!</v>
      </c>
      <c r="C24" s="18">
        <f t="shared" si="7"/>
        <v>0</v>
      </c>
      <c r="D24" s="18" t="e">
        <f t="shared" si="11"/>
        <v>#VALUE!</v>
      </c>
      <c r="E24" s="28" t="e">
        <f t="shared" si="8"/>
        <v>#VALUE!</v>
      </c>
      <c r="F24" s="28" t="e">
        <f t="shared" si="9"/>
        <v>#VALUE!</v>
      </c>
      <c r="G24" s="29" t="e">
        <f t="shared" si="0"/>
        <v>#VALUE!</v>
      </c>
      <c r="H24" s="30" t="e">
        <f t="shared" si="10"/>
        <v>#VALUE!</v>
      </c>
      <c r="I24" s="31" t="e">
        <f t="shared" si="1"/>
        <v>#VALUE!</v>
      </c>
      <c r="J24" s="31">
        <f t="shared" si="2"/>
        <v>0</v>
      </c>
      <c r="K24" s="31" t="e">
        <f t="shared" si="3"/>
        <v>#VALUE!</v>
      </c>
      <c r="L24" s="31" t="e">
        <f t="shared" si="4"/>
        <v>#VALUE!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2" customFormat="1" ht="13.5">
      <c r="A25" s="27">
        <f t="shared" si="5"/>
        <v>9</v>
      </c>
      <c r="B25" s="18" t="e">
        <f t="shared" si="6"/>
        <v>#VALUE!</v>
      </c>
      <c r="C25" s="18">
        <f t="shared" si="7"/>
        <v>0</v>
      </c>
      <c r="D25" s="18" t="e">
        <f t="shared" si="11"/>
        <v>#VALUE!</v>
      </c>
      <c r="E25" s="28" t="e">
        <f t="shared" si="8"/>
        <v>#VALUE!</v>
      </c>
      <c r="F25" s="28" t="e">
        <f t="shared" si="9"/>
        <v>#VALUE!</v>
      </c>
      <c r="G25" s="29" t="e">
        <f t="shared" si="0"/>
        <v>#VALUE!</v>
      </c>
      <c r="H25" s="30" t="e">
        <f t="shared" si="10"/>
        <v>#VALUE!</v>
      </c>
      <c r="I25" s="31" t="e">
        <f t="shared" si="1"/>
        <v>#VALUE!</v>
      </c>
      <c r="J25" s="31">
        <f t="shared" si="2"/>
        <v>0</v>
      </c>
      <c r="K25" s="31" t="e">
        <f t="shared" si="3"/>
        <v>#VALUE!</v>
      </c>
      <c r="L25" s="31" t="e">
        <f t="shared" si="4"/>
        <v>#VALUE!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2" customFormat="1" ht="13.5">
      <c r="A26" s="27">
        <f t="shared" si="5"/>
        <v>10</v>
      </c>
      <c r="B26" s="18" t="e">
        <f t="shared" si="6"/>
        <v>#VALUE!</v>
      </c>
      <c r="C26" s="18">
        <f t="shared" si="7"/>
        <v>0</v>
      </c>
      <c r="D26" s="18" t="e">
        <f t="shared" si="11"/>
        <v>#VALUE!</v>
      </c>
      <c r="E26" s="28" t="e">
        <f t="shared" si="8"/>
        <v>#VALUE!</v>
      </c>
      <c r="F26" s="28" t="e">
        <f t="shared" si="9"/>
        <v>#VALUE!</v>
      </c>
      <c r="G26" s="29" t="e">
        <f t="shared" si="0"/>
        <v>#VALUE!</v>
      </c>
      <c r="H26" s="30" t="e">
        <f t="shared" si="10"/>
        <v>#VALUE!</v>
      </c>
      <c r="I26" s="31" t="e">
        <f t="shared" si="1"/>
        <v>#VALUE!</v>
      </c>
      <c r="J26" s="31">
        <f t="shared" si="2"/>
        <v>0</v>
      </c>
      <c r="K26" s="31" t="e">
        <f t="shared" si="3"/>
        <v>#VALUE!</v>
      </c>
      <c r="L26" s="31" t="e">
        <f t="shared" si="4"/>
        <v>#VALUE!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2" customFormat="1" ht="13.5">
      <c r="A27" s="27">
        <f t="shared" si="5"/>
        <v>11</v>
      </c>
      <c r="B27" s="18" t="e">
        <f t="shared" si="6"/>
        <v>#VALUE!</v>
      </c>
      <c r="C27" s="18">
        <f t="shared" si="7"/>
        <v>0</v>
      </c>
      <c r="D27" s="18" t="e">
        <f t="shared" si="11"/>
        <v>#VALUE!</v>
      </c>
      <c r="E27" s="28" t="e">
        <f t="shared" si="8"/>
        <v>#VALUE!</v>
      </c>
      <c r="F27" s="28" t="e">
        <f t="shared" si="9"/>
        <v>#VALUE!</v>
      </c>
      <c r="G27" s="29" t="e">
        <f t="shared" si="0"/>
        <v>#VALUE!</v>
      </c>
      <c r="H27" s="30" t="e">
        <f t="shared" si="10"/>
        <v>#VALUE!</v>
      </c>
      <c r="I27" s="31" t="e">
        <f t="shared" si="1"/>
        <v>#VALUE!</v>
      </c>
      <c r="J27" s="31">
        <f t="shared" si="2"/>
        <v>0</v>
      </c>
      <c r="K27" s="31" t="e">
        <f t="shared" si="3"/>
        <v>#VALUE!</v>
      </c>
      <c r="L27" s="31" t="e">
        <f t="shared" si="4"/>
        <v>#VALUE!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" customFormat="1" ht="13.5">
      <c r="A28" s="27">
        <f t="shared" si="5"/>
        <v>12</v>
      </c>
      <c r="B28" s="18" t="e">
        <f t="shared" si="6"/>
        <v>#VALUE!</v>
      </c>
      <c r="C28" s="18">
        <f t="shared" si="7"/>
        <v>0</v>
      </c>
      <c r="D28" s="18" t="e">
        <f t="shared" si="11"/>
        <v>#VALUE!</v>
      </c>
      <c r="E28" s="28" t="e">
        <f t="shared" si="8"/>
        <v>#VALUE!</v>
      </c>
      <c r="F28" s="28" t="e">
        <f t="shared" si="9"/>
        <v>#VALUE!</v>
      </c>
      <c r="G28" s="29" t="e">
        <f t="shared" si="0"/>
        <v>#VALUE!</v>
      </c>
      <c r="H28" s="30" t="e">
        <f t="shared" si="10"/>
        <v>#VALUE!</v>
      </c>
      <c r="I28" s="31" t="e">
        <f t="shared" si="1"/>
        <v>#VALUE!</v>
      </c>
      <c r="J28" s="31">
        <f t="shared" si="2"/>
        <v>0</v>
      </c>
      <c r="K28" s="31" t="e">
        <f t="shared" si="3"/>
        <v>#VALUE!</v>
      </c>
      <c r="L28" s="31" t="e">
        <f t="shared" si="4"/>
        <v>#VALUE!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2" customFormat="1" ht="13.5">
      <c r="A29" s="27">
        <f t="shared" si="5"/>
        <v>13</v>
      </c>
      <c r="B29" s="18" t="e">
        <f t="shared" si="6"/>
        <v>#VALUE!</v>
      </c>
      <c r="C29" s="18">
        <f t="shared" si="7"/>
        <v>0</v>
      </c>
      <c r="D29" s="18" t="e">
        <f t="shared" si="11"/>
        <v>#VALUE!</v>
      </c>
      <c r="E29" s="28" t="e">
        <f t="shared" si="8"/>
        <v>#VALUE!</v>
      </c>
      <c r="F29" s="28" t="e">
        <f t="shared" si="9"/>
        <v>#VALUE!</v>
      </c>
      <c r="G29" s="29" t="e">
        <f t="shared" si="0"/>
        <v>#VALUE!</v>
      </c>
      <c r="H29" s="30" t="e">
        <f t="shared" si="10"/>
        <v>#VALUE!</v>
      </c>
      <c r="I29" s="31" t="e">
        <f t="shared" si="1"/>
        <v>#VALUE!</v>
      </c>
      <c r="J29" s="31">
        <f t="shared" si="2"/>
        <v>0</v>
      </c>
      <c r="K29" s="31" t="e">
        <f t="shared" si="3"/>
        <v>#VALUE!</v>
      </c>
      <c r="L29" s="31" t="e">
        <f t="shared" si="4"/>
        <v>#VALUE!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2" customFormat="1" ht="13.5">
      <c r="A30" s="27">
        <f t="shared" si="5"/>
        <v>14</v>
      </c>
      <c r="B30" s="18" t="e">
        <f t="shared" si="6"/>
        <v>#VALUE!</v>
      </c>
      <c r="C30" s="18">
        <f t="shared" si="7"/>
        <v>0</v>
      </c>
      <c r="D30" s="18" t="e">
        <f t="shared" si="11"/>
        <v>#VALUE!</v>
      </c>
      <c r="E30" s="28" t="e">
        <f t="shared" si="8"/>
        <v>#VALUE!</v>
      </c>
      <c r="F30" s="28" t="e">
        <f t="shared" si="9"/>
        <v>#VALUE!</v>
      </c>
      <c r="G30" s="29" t="e">
        <f t="shared" si="0"/>
        <v>#VALUE!</v>
      </c>
      <c r="H30" s="30" t="e">
        <f t="shared" si="10"/>
        <v>#VALUE!</v>
      </c>
      <c r="I30" s="31" t="e">
        <f t="shared" si="1"/>
        <v>#VALUE!</v>
      </c>
      <c r="J30" s="31">
        <f t="shared" si="2"/>
        <v>0</v>
      </c>
      <c r="K30" s="31" t="e">
        <f t="shared" si="3"/>
        <v>#VALUE!</v>
      </c>
      <c r="L30" s="31" t="e">
        <f t="shared" si="4"/>
        <v>#VALUE!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2" customFormat="1" ht="13.5">
      <c r="A31" s="27">
        <f t="shared" si="5"/>
        <v>15</v>
      </c>
      <c r="B31" s="18" t="e">
        <f t="shared" si="6"/>
        <v>#VALUE!</v>
      </c>
      <c r="C31" s="18">
        <f t="shared" si="7"/>
        <v>0</v>
      </c>
      <c r="D31" s="18" t="e">
        <f t="shared" si="11"/>
        <v>#VALUE!</v>
      </c>
      <c r="E31" s="28" t="e">
        <f t="shared" si="8"/>
        <v>#VALUE!</v>
      </c>
      <c r="F31" s="28" t="e">
        <f t="shared" si="9"/>
        <v>#VALUE!</v>
      </c>
      <c r="G31" s="29" t="e">
        <f t="shared" si="0"/>
        <v>#VALUE!</v>
      </c>
      <c r="H31" s="30" t="e">
        <f t="shared" si="10"/>
        <v>#VALUE!</v>
      </c>
      <c r="I31" s="31" t="e">
        <f t="shared" si="1"/>
        <v>#VALUE!</v>
      </c>
      <c r="J31" s="31">
        <f t="shared" si="2"/>
        <v>0</v>
      </c>
      <c r="K31" s="31" t="e">
        <f t="shared" si="3"/>
        <v>#VALUE!</v>
      </c>
      <c r="L31" s="31" t="e">
        <f t="shared" si="4"/>
        <v>#VALUE!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2" customFormat="1" ht="13.5">
      <c r="A32" s="27">
        <f t="shared" si="5"/>
        <v>16</v>
      </c>
      <c r="B32" s="18" t="e">
        <f t="shared" si="6"/>
        <v>#VALUE!</v>
      </c>
      <c r="C32" s="18">
        <f t="shared" si="7"/>
        <v>0</v>
      </c>
      <c r="D32" s="18" t="e">
        <f t="shared" si="11"/>
        <v>#VALUE!</v>
      </c>
      <c r="E32" s="28" t="e">
        <f t="shared" si="8"/>
        <v>#VALUE!</v>
      </c>
      <c r="F32" s="28" t="e">
        <f t="shared" si="9"/>
        <v>#VALUE!</v>
      </c>
      <c r="G32" s="29" t="e">
        <f t="shared" si="0"/>
        <v>#VALUE!</v>
      </c>
      <c r="H32" s="30" t="e">
        <f t="shared" si="10"/>
        <v>#VALUE!</v>
      </c>
      <c r="I32" s="31" t="e">
        <f t="shared" si="1"/>
        <v>#VALUE!</v>
      </c>
      <c r="J32" s="31">
        <f t="shared" si="2"/>
        <v>0</v>
      </c>
      <c r="K32" s="31" t="e">
        <f t="shared" si="3"/>
        <v>#VALUE!</v>
      </c>
      <c r="L32" s="31" t="e">
        <f t="shared" si="4"/>
        <v>#VALUE!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" customFormat="1" ht="13.5">
      <c r="A33" s="27">
        <f t="shared" si="5"/>
        <v>17</v>
      </c>
      <c r="B33" s="18" t="e">
        <f t="shared" si="6"/>
        <v>#VALUE!</v>
      </c>
      <c r="C33" s="18">
        <f t="shared" si="7"/>
        <v>0</v>
      </c>
      <c r="D33" s="18" t="e">
        <f t="shared" si="11"/>
        <v>#VALUE!</v>
      </c>
      <c r="E33" s="28" t="e">
        <f t="shared" si="8"/>
        <v>#VALUE!</v>
      </c>
      <c r="F33" s="28" t="e">
        <f t="shared" si="9"/>
        <v>#VALUE!</v>
      </c>
      <c r="G33" s="29" t="e">
        <f t="shared" si="0"/>
        <v>#VALUE!</v>
      </c>
      <c r="H33" s="30" t="e">
        <f t="shared" si="10"/>
        <v>#VALUE!</v>
      </c>
      <c r="I33" s="31" t="e">
        <f t="shared" si="1"/>
        <v>#VALUE!</v>
      </c>
      <c r="J33" s="31">
        <f t="shared" si="2"/>
        <v>0</v>
      </c>
      <c r="K33" s="31" t="e">
        <f t="shared" si="3"/>
        <v>#VALUE!</v>
      </c>
      <c r="L33" s="31" t="e">
        <f t="shared" si="4"/>
        <v>#VALUE!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" customFormat="1" ht="13.5">
      <c r="A34" s="27">
        <f t="shared" si="5"/>
        <v>18</v>
      </c>
      <c r="B34" s="18" t="e">
        <f t="shared" si="6"/>
        <v>#VALUE!</v>
      </c>
      <c r="C34" s="18">
        <f t="shared" si="7"/>
        <v>0</v>
      </c>
      <c r="D34" s="18" t="e">
        <f t="shared" si="11"/>
        <v>#VALUE!</v>
      </c>
      <c r="E34" s="28" t="e">
        <f t="shared" si="8"/>
        <v>#VALUE!</v>
      </c>
      <c r="F34" s="28" t="e">
        <f t="shared" si="9"/>
        <v>#VALUE!</v>
      </c>
      <c r="G34" s="29" t="e">
        <f t="shared" si="0"/>
        <v>#VALUE!</v>
      </c>
      <c r="H34" s="30" t="e">
        <f t="shared" si="10"/>
        <v>#VALUE!</v>
      </c>
      <c r="I34" s="31" t="e">
        <f t="shared" si="1"/>
        <v>#VALUE!</v>
      </c>
      <c r="J34" s="31">
        <f t="shared" si="2"/>
        <v>0</v>
      </c>
      <c r="K34" s="31" t="e">
        <f t="shared" si="3"/>
        <v>#VALUE!</v>
      </c>
      <c r="L34" s="31" t="e">
        <f t="shared" si="4"/>
        <v>#VALUE!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2" customFormat="1" ht="13.5">
      <c r="A35" s="27">
        <f t="shared" si="5"/>
        <v>19</v>
      </c>
      <c r="B35" s="18" t="e">
        <f t="shared" si="6"/>
        <v>#VALUE!</v>
      </c>
      <c r="C35" s="18">
        <f t="shared" si="7"/>
        <v>0</v>
      </c>
      <c r="D35" s="18" t="e">
        <f t="shared" si="11"/>
        <v>#VALUE!</v>
      </c>
      <c r="E35" s="28" t="e">
        <f t="shared" si="8"/>
        <v>#VALUE!</v>
      </c>
      <c r="F35" s="28" t="e">
        <f t="shared" si="9"/>
        <v>#VALUE!</v>
      </c>
      <c r="G35" s="29" t="e">
        <f t="shared" si="0"/>
        <v>#VALUE!</v>
      </c>
      <c r="H35" s="30" t="e">
        <f t="shared" si="10"/>
        <v>#VALUE!</v>
      </c>
      <c r="I35" s="31" t="e">
        <f t="shared" si="1"/>
        <v>#VALUE!</v>
      </c>
      <c r="J35" s="31">
        <f t="shared" si="2"/>
        <v>0</v>
      </c>
      <c r="K35" s="31" t="e">
        <f t="shared" si="3"/>
        <v>#VALUE!</v>
      </c>
      <c r="L35" s="31" t="e">
        <f t="shared" si="4"/>
        <v>#VALUE!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2" customFormat="1" ht="13.5">
      <c r="A36" s="27">
        <f t="shared" si="5"/>
        <v>20</v>
      </c>
      <c r="B36" s="18" t="e">
        <f t="shared" si="6"/>
        <v>#VALUE!</v>
      </c>
      <c r="C36" s="18">
        <f t="shared" si="7"/>
        <v>0</v>
      </c>
      <c r="D36" s="18" t="e">
        <f t="shared" si="11"/>
        <v>#VALUE!</v>
      </c>
      <c r="E36" s="28" t="e">
        <f t="shared" si="8"/>
        <v>#VALUE!</v>
      </c>
      <c r="F36" s="28" t="e">
        <f t="shared" si="9"/>
        <v>#VALUE!</v>
      </c>
      <c r="G36" s="29" t="e">
        <f t="shared" si="0"/>
        <v>#VALUE!</v>
      </c>
      <c r="H36" s="30" t="e">
        <f t="shared" si="10"/>
        <v>#VALUE!</v>
      </c>
      <c r="I36" s="31" t="e">
        <f t="shared" si="1"/>
        <v>#VALUE!</v>
      </c>
      <c r="J36" s="31">
        <f t="shared" si="2"/>
        <v>0</v>
      </c>
      <c r="K36" s="31" t="e">
        <f t="shared" si="3"/>
        <v>#VALUE!</v>
      </c>
      <c r="L36" s="31" t="e">
        <f t="shared" si="4"/>
        <v>#VALUE!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" customFormat="1" ht="13.5">
      <c r="A37" s="27">
        <f t="shared" si="5"/>
        <v>21</v>
      </c>
      <c r="B37" s="18" t="e">
        <f t="shared" si="6"/>
        <v>#VALUE!</v>
      </c>
      <c r="C37" s="18">
        <f t="shared" si="7"/>
        <v>0</v>
      </c>
      <c r="D37" s="18" t="e">
        <f t="shared" si="11"/>
        <v>#VALUE!</v>
      </c>
      <c r="E37" s="28" t="e">
        <f t="shared" si="8"/>
        <v>#VALUE!</v>
      </c>
      <c r="F37" s="28" t="e">
        <f t="shared" si="9"/>
        <v>#VALUE!</v>
      </c>
      <c r="G37" s="29" t="e">
        <f t="shared" si="0"/>
        <v>#VALUE!</v>
      </c>
      <c r="H37" s="30" t="e">
        <f t="shared" si="10"/>
        <v>#VALUE!</v>
      </c>
      <c r="I37" s="31" t="e">
        <f t="shared" si="1"/>
        <v>#VALUE!</v>
      </c>
      <c r="J37" s="31">
        <f t="shared" si="2"/>
        <v>0</v>
      </c>
      <c r="K37" s="31" t="e">
        <f t="shared" si="3"/>
        <v>#VALUE!</v>
      </c>
      <c r="L37" s="31" t="e">
        <f t="shared" si="4"/>
        <v>#VALUE!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" customFormat="1" ht="13.5">
      <c r="A38" s="27">
        <f t="shared" si="5"/>
        <v>22</v>
      </c>
      <c r="B38" s="18" t="e">
        <f t="shared" si="6"/>
        <v>#VALUE!</v>
      </c>
      <c r="C38" s="18">
        <f t="shared" si="7"/>
        <v>0</v>
      </c>
      <c r="D38" s="18" t="e">
        <f t="shared" si="11"/>
        <v>#VALUE!</v>
      </c>
      <c r="E38" s="28" t="e">
        <f t="shared" si="8"/>
        <v>#VALUE!</v>
      </c>
      <c r="F38" s="28" t="e">
        <f t="shared" si="9"/>
        <v>#VALUE!</v>
      </c>
      <c r="G38" s="29" t="e">
        <f t="shared" si="0"/>
        <v>#VALUE!</v>
      </c>
      <c r="H38" s="30" t="e">
        <f t="shared" si="10"/>
        <v>#VALUE!</v>
      </c>
      <c r="I38" s="31" t="e">
        <f t="shared" si="1"/>
        <v>#VALUE!</v>
      </c>
      <c r="J38" s="31">
        <f t="shared" si="2"/>
        <v>0</v>
      </c>
      <c r="K38" s="31" t="e">
        <f t="shared" si="3"/>
        <v>#VALUE!</v>
      </c>
      <c r="L38" s="31" t="e">
        <f t="shared" si="4"/>
        <v>#VALUE!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2" customFormat="1" ht="13.5">
      <c r="A39" s="27">
        <f t="shared" si="5"/>
        <v>23</v>
      </c>
      <c r="B39" s="18" t="e">
        <f t="shared" si="6"/>
        <v>#VALUE!</v>
      </c>
      <c r="C39" s="18">
        <f t="shared" si="7"/>
        <v>0</v>
      </c>
      <c r="D39" s="18" t="e">
        <f t="shared" si="11"/>
        <v>#VALUE!</v>
      </c>
      <c r="E39" s="28" t="e">
        <f t="shared" si="8"/>
        <v>#VALUE!</v>
      </c>
      <c r="F39" s="28" t="e">
        <f t="shared" si="9"/>
        <v>#VALUE!</v>
      </c>
      <c r="G39" s="29" t="e">
        <f t="shared" si="0"/>
        <v>#VALUE!</v>
      </c>
      <c r="H39" s="30" t="e">
        <f t="shared" si="10"/>
        <v>#VALUE!</v>
      </c>
      <c r="I39" s="31" t="e">
        <f t="shared" si="1"/>
        <v>#VALUE!</v>
      </c>
      <c r="J39" s="31">
        <f t="shared" si="2"/>
        <v>0</v>
      </c>
      <c r="K39" s="31" t="e">
        <f t="shared" si="3"/>
        <v>#VALUE!</v>
      </c>
      <c r="L39" s="31" t="e">
        <f t="shared" si="4"/>
        <v>#VALUE!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2" customFormat="1" ht="13.5">
      <c r="A40" s="27">
        <f t="shared" si="5"/>
        <v>24</v>
      </c>
      <c r="B40" s="18" t="e">
        <f t="shared" si="6"/>
        <v>#VALUE!</v>
      </c>
      <c r="C40" s="18">
        <f t="shared" si="7"/>
        <v>0</v>
      </c>
      <c r="D40" s="18" t="e">
        <f t="shared" si="11"/>
        <v>#VALUE!</v>
      </c>
      <c r="E40" s="28" t="e">
        <f t="shared" si="8"/>
        <v>#VALUE!</v>
      </c>
      <c r="F40" s="28" t="e">
        <f t="shared" si="9"/>
        <v>#VALUE!</v>
      </c>
      <c r="G40" s="29" t="e">
        <f t="shared" si="0"/>
        <v>#VALUE!</v>
      </c>
      <c r="H40" s="30" t="e">
        <f t="shared" si="10"/>
        <v>#VALUE!</v>
      </c>
      <c r="I40" s="31" t="e">
        <f t="shared" si="1"/>
        <v>#VALUE!</v>
      </c>
      <c r="J40" s="31">
        <f t="shared" si="2"/>
        <v>0</v>
      </c>
      <c r="K40" s="31" t="e">
        <f t="shared" si="3"/>
        <v>#VALUE!</v>
      </c>
      <c r="L40" s="31" t="e">
        <f t="shared" si="4"/>
        <v>#VALUE!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2" customFormat="1" ht="13.5">
      <c r="A41" s="27">
        <f t="shared" si="5"/>
        <v>25</v>
      </c>
      <c r="B41" s="18" t="e">
        <f t="shared" si="6"/>
        <v>#VALUE!</v>
      </c>
      <c r="C41" s="18">
        <f t="shared" si="7"/>
        <v>0</v>
      </c>
      <c r="D41" s="18" t="e">
        <f t="shared" si="11"/>
        <v>#VALUE!</v>
      </c>
      <c r="E41" s="28" t="e">
        <f t="shared" si="8"/>
        <v>#VALUE!</v>
      </c>
      <c r="F41" s="28" t="e">
        <f t="shared" si="9"/>
        <v>#VALUE!</v>
      </c>
      <c r="G41" s="29" t="e">
        <f t="shared" si="0"/>
        <v>#VALUE!</v>
      </c>
      <c r="H41" s="30" t="e">
        <f t="shared" si="10"/>
        <v>#VALUE!</v>
      </c>
      <c r="I41" s="31" t="e">
        <f t="shared" si="1"/>
        <v>#VALUE!</v>
      </c>
      <c r="J41" s="31">
        <f t="shared" si="2"/>
        <v>0</v>
      </c>
      <c r="K41" s="31" t="e">
        <f t="shared" si="3"/>
        <v>#VALUE!</v>
      </c>
      <c r="L41" s="31" t="e">
        <f t="shared" si="4"/>
        <v>#VALUE!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2" customFormat="1" ht="13.5">
      <c r="A42" s="27">
        <f t="shared" si="5"/>
        <v>26</v>
      </c>
      <c r="B42" s="18" t="e">
        <f t="shared" si="6"/>
        <v>#VALUE!</v>
      </c>
      <c r="C42" s="18">
        <f t="shared" si="7"/>
        <v>0</v>
      </c>
      <c r="D42" s="18" t="e">
        <f t="shared" si="11"/>
        <v>#VALUE!</v>
      </c>
      <c r="E42" s="28" t="e">
        <f t="shared" si="8"/>
        <v>#VALUE!</v>
      </c>
      <c r="F42" s="28" t="e">
        <f t="shared" si="9"/>
        <v>#VALUE!</v>
      </c>
      <c r="G42" s="29" t="e">
        <f t="shared" si="0"/>
        <v>#VALUE!</v>
      </c>
      <c r="H42" s="30" t="e">
        <f t="shared" si="10"/>
        <v>#VALUE!</v>
      </c>
      <c r="I42" s="31" t="e">
        <f t="shared" si="1"/>
        <v>#VALUE!</v>
      </c>
      <c r="J42" s="31">
        <f t="shared" si="2"/>
        <v>0</v>
      </c>
      <c r="K42" s="31" t="e">
        <f t="shared" si="3"/>
        <v>#VALUE!</v>
      </c>
      <c r="L42" s="31" t="e">
        <f t="shared" si="4"/>
        <v>#VALUE!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2" customFormat="1" ht="13.5">
      <c r="A43" s="27">
        <f t="shared" si="5"/>
        <v>27</v>
      </c>
      <c r="B43" s="18" t="e">
        <f t="shared" si="6"/>
        <v>#VALUE!</v>
      </c>
      <c r="C43" s="18">
        <f t="shared" si="7"/>
        <v>0</v>
      </c>
      <c r="D43" s="18" t="e">
        <f t="shared" si="11"/>
        <v>#VALUE!</v>
      </c>
      <c r="E43" s="28" t="e">
        <f t="shared" si="8"/>
        <v>#VALUE!</v>
      </c>
      <c r="F43" s="28" t="e">
        <f t="shared" si="9"/>
        <v>#VALUE!</v>
      </c>
      <c r="G43" s="29" t="e">
        <f t="shared" si="0"/>
        <v>#VALUE!</v>
      </c>
      <c r="H43" s="30" t="e">
        <f t="shared" si="10"/>
        <v>#VALUE!</v>
      </c>
      <c r="I43" s="31" t="e">
        <f t="shared" si="1"/>
        <v>#VALUE!</v>
      </c>
      <c r="J43" s="31">
        <f t="shared" si="2"/>
        <v>0</v>
      </c>
      <c r="K43" s="31" t="e">
        <f t="shared" si="3"/>
        <v>#VALUE!</v>
      </c>
      <c r="L43" s="31" t="e">
        <f t="shared" si="4"/>
        <v>#VALUE!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2" customFormat="1" ht="13.5">
      <c r="A44" s="27">
        <f t="shared" si="5"/>
        <v>28</v>
      </c>
      <c r="B44" s="18" t="e">
        <f t="shared" si="6"/>
        <v>#VALUE!</v>
      </c>
      <c r="C44" s="18">
        <f t="shared" si="7"/>
        <v>0</v>
      </c>
      <c r="D44" s="18" t="e">
        <f t="shared" si="11"/>
        <v>#VALUE!</v>
      </c>
      <c r="E44" s="28" t="e">
        <f t="shared" si="8"/>
        <v>#VALUE!</v>
      </c>
      <c r="F44" s="28" t="e">
        <f t="shared" si="9"/>
        <v>#VALUE!</v>
      </c>
      <c r="G44" s="29" t="e">
        <f t="shared" si="0"/>
        <v>#VALUE!</v>
      </c>
      <c r="H44" s="30" t="e">
        <f t="shared" si="10"/>
        <v>#VALUE!</v>
      </c>
      <c r="I44" s="31" t="e">
        <f t="shared" si="1"/>
        <v>#VALUE!</v>
      </c>
      <c r="J44" s="31">
        <f t="shared" si="2"/>
        <v>0</v>
      </c>
      <c r="K44" s="31" t="e">
        <f t="shared" si="3"/>
        <v>#VALUE!</v>
      </c>
      <c r="L44" s="31" t="e">
        <f t="shared" si="4"/>
        <v>#VALUE!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2" customFormat="1" ht="13.5">
      <c r="A45" s="27">
        <f t="shared" si="5"/>
        <v>29</v>
      </c>
      <c r="B45" s="18" t="e">
        <f t="shared" si="6"/>
        <v>#VALUE!</v>
      </c>
      <c r="C45" s="18">
        <f t="shared" si="7"/>
        <v>0</v>
      </c>
      <c r="D45" s="18" t="e">
        <f t="shared" si="11"/>
        <v>#VALUE!</v>
      </c>
      <c r="E45" s="28" t="e">
        <f t="shared" si="8"/>
        <v>#VALUE!</v>
      </c>
      <c r="F45" s="28" t="e">
        <f t="shared" si="9"/>
        <v>#VALUE!</v>
      </c>
      <c r="G45" s="29" t="e">
        <f t="shared" si="0"/>
        <v>#VALUE!</v>
      </c>
      <c r="H45" s="30" t="e">
        <f t="shared" si="10"/>
        <v>#VALUE!</v>
      </c>
      <c r="I45" s="31" t="e">
        <f t="shared" si="1"/>
        <v>#VALUE!</v>
      </c>
      <c r="J45" s="31">
        <f t="shared" si="2"/>
        <v>0</v>
      </c>
      <c r="K45" s="31" t="e">
        <f t="shared" si="3"/>
        <v>#VALUE!</v>
      </c>
      <c r="L45" s="31" t="e">
        <f t="shared" si="4"/>
        <v>#VALUE!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" customFormat="1" ht="13.5">
      <c r="A46" s="27">
        <f t="shared" si="5"/>
        <v>30</v>
      </c>
      <c r="B46" s="18" t="e">
        <f t="shared" si="6"/>
        <v>#VALUE!</v>
      </c>
      <c r="C46" s="18">
        <f t="shared" si="7"/>
        <v>0</v>
      </c>
      <c r="D46" s="18" t="e">
        <f t="shared" si="11"/>
        <v>#VALUE!</v>
      </c>
      <c r="E46" s="28" t="e">
        <f t="shared" si="8"/>
        <v>#VALUE!</v>
      </c>
      <c r="F46" s="28" t="e">
        <f t="shared" si="9"/>
        <v>#VALUE!</v>
      </c>
      <c r="G46" s="29" t="e">
        <f t="shared" si="0"/>
        <v>#VALUE!</v>
      </c>
      <c r="H46" s="30" t="e">
        <f t="shared" si="10"/>
        <v>#VALUE!</v>
      </c>
      <c r="I46" s="31" t="e">
        <f t="shared" si="1"/>
        <v>#VALUE!</v>
      </c>
      <c r="J46" s="31">
        <f t="shared" si="2"/>
        <v>0</v>
      </c>
      <c r="K46" s="31" t="e">
        <f t="shared" si="3"/>
        <v>#VALUE!</v>
      </c>
      <c r="L46" s="31" t="e">
        <f t="shared" si="4"/>
        <v>#VALUE!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2" customFormat="1" ht="13.5">
      <c r="A47" s="27">
        <f t="shared" si="5"/>
        <v>31</v>
      </c>
      <c r="B47" s="18" t="e">
        <f t="shared" si="6"/>
        <v>#VALUE!</v>
      </c>
      <c r="C47" s="18">
        <f t="shared" si="7"/>
        <v>0</v>
      </c>
      <c r="D47" s="18" t="e">
        <f t="shared" si="11"/>
        <v>#VALUE!</v>
      </c>
      <c r="E47" s="28" t="e">
        <f t="shared" si="8"/>
        <v>#VALUE!</v>
      </c>
      <c r="F47" s="28" t="e">
        <f t="shared" si="9"/>
        <v>#VALUE!</v>
      </c>
      <c r="G47" s="29" t="e">
        <f t="shared" si="0"/>
        <v>#VALUE!</v>
      </c>
      <c r="H47" s="30" t="e">
        <f t="shared" si="10"/>
        <v>#VALUE!</v>
      </c>
      <c r="I47" s="31" t="e">
        <f t="shared" si="1"/>
        <v>#VALUE!</v>
      </c>
      <c r="J47" s="31">
        <f t="shared" si="2"/>
        <v>0</v>
      </c>
      <c r="K47" s="31" t="e">
        <f t="shared" si="3"/>
        <v>#VALUE!</v>
      </c>
      <c r="L47" s="31" t="e">
        <f t="shared" si="4"/>
        <v>#VALUE!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2" customFormat="1" ht="13.5">
      <c r="A48" s="27">
        <f t="shared" si="5"/>
        <v>32</v>
      </c>
      <c r="B48" s="18" t="e">
        <f t="shared" si="6"/>
        <v>#VALUE!</v>
      </c>
      <c r="C48" s="18">
        <f t="shared" si="7"/>
        <v>0</v>
      </c>
      <c r="D48" s="18" t="e">
        <f t="shared" si="11"/>
        <v>#VALUE!</v>
      </c>
      <c r="E48" s="28" t="e">
        <f t="shared" si="8"/>
        <v>#VALUE!</v>
      </c>
      <c r="F48" s="28" t="e">
        <f t="shared" si="9"/>
        <v>#VALUE!</v>
      </c>
      <c r="G48" s="29" t="e">
        <f t="shared" si="0"/>
        <v>#VALUE!</v>
      </c>
      <c r="H48" s="30" t="e">
        <f t="shared" si="10"/>
        <v>#VALUE!</v>
      </c>
      <c r="I48" s="31" t="e">
        <f t="shared" si="1"/>
        <v>#VALUE!</v>
      </c>
      <c r="J48" s="31">
        <f t="shared" si="2"/>
        <v>0</v>
      </c>
      <c r="K48" s="31" t="e">
        <f t="shared" si="3"/>
        <v>#VALUE!</v>
      </c>
      <c r="L48" s="31" t="e">
        <f t="shared" si="4"/>
        <v>#VALUE!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2" customFormat="1" ht="13.5">
      <c r="A49" s="27">
        <f t="shared" si="5"/>
        <v>33</v>
      </c>
      <c r="B49" s="18" t="e">
        <f t="shared" si="6"/>
        <v>#VALUE!</v>
      </c>
      <c r="C49" s="18">
        <f t="shared" si="7"/>
        <v>0</v>
      </c>
      <c r="D49" s="18" t="e">
        <f t="shared" si="11"/>
        <v>#VALUE!</v>
      </c>
      <c r="E49" s="28" t="e">
        <f t="shared" si="8"/>
        <v>#VALUE!</v>
      </c>
      <c r="F49" s="28" t="e">
        <f t="shared" si="9"/>
        <v>#VALUE!</v>
      </c>
      <c r="G49" s="29" t="e">
        <f t="shared" si="0"/>
        <v>#VALUE!</v>
      </c>
      <c r="H49" s="30" t="e">
        <f t="shared" si="10"/>
        <v>#VALUE!</v>
      </c>
      <c r="I49" s="31" t="e">
        <f t="shared" si="1"/>
        <v>#VALUE!</v>
      </c>
      <c r="J49" s="31">
        <f t="shared" si="2"/>
        <v>0</v>
      </c>
      <c r="K49" s="31" t="e">
        <f t="shared" si="3"/>
        <v>#VALUE!</v>
      </c>
      <c r="L49" s="31" t="e">
        <f t="shared" si="4"/>
        <v>#VALUE!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2" customFormat="1" ht="13.5">
      <c r="A50" s="27">
        <f t="shared" si="5"/>
        <v>34</v>
      </c>
      <c r="B50" s="18" t="e">
        <f t="shared" si="6"/>
        <v>#VALUE!</v>
      </c>
      <c r="C50" s="18">
        <f t="shared" si="7"/>
        <v>0</v>
      </c>
      <c r="D50" s="18" t="e">
        <f t="shared" si="11"/>
        <v>#VALUE!</v>
      </c>
      <c r="E50" s="28" t="e">
        <f t="shared" si="8"/>
        <v>#VALUE!</v>
      </c>
      <c r="F50" s="28" t="e">
        <f t="shared" si="9"/>
        <v>#VALUE!</v>
      </c>
      <c r="G50" s="29" t="e">
        <f t="shared" si="0"/>
        <v>#VALUE!</v>
      </c>
      <c r="H50" s="30" t="e">
        <f t="shared" si="10"/>
        <v>#VALUE!</v>
      </c>
      <c r="I50" s="31" t="e">
        <f t="shared" si="1"/>
        <v>#VALUE!</v>
      </c>
      <c r="J50" s="31">
        <f t="shared" si="2"/>
        <v>0</v>
      </c>
      <c r="K50" s="31" t="e">
        <f t="shared" si="3"/>
        <v>#VALUE!</v>
      </c>
      <c r="L50" s="31" t="e">
        <f t="shared" si="4"/>
        <v>#VALUE!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s="2" customFormat="1" ht="13.5">
      <c r="A51" s="27">
        <f t="shared" si="5"/>
        <v>35</v>
      </c>
      <c r="B51" s="18" t="e">
        <f t="shared" si="6"/>
        <v>#VALUE!</v>
      </c>
      <c r="C51" s="18">
        <f t="shared" si="7"/>
        <v>0</v>
      </c>
      <c r="D51" s="18" t="e">
        <f t="shared" si="11"/>
        <v>#VALUE!</v>
      </c>
      <c r="E51" s="28" t="e">
        <f t="shared" si="8"/>
        <v>#VALUE!</v>
      </c>
      <c r="F51" s="28" t="e">
        <f t="shared" si="9"/>
        <v>#VALUE!</v>
      </c>
      <c r="G51" s="29" t="e">
        <f t="shared" si="0"/>
        <v>#VALUE!</v>
      </c>
      <c r="H51" s="30" t="e">
        <f t="shared" si="10"/>
        <v>#VALUE!</v>
      </c>
      <c r="I51" s="31" t="e">
        <f t="shared" si="1"/>
        <v>#VALUE!</v>
      </c>
      <c r="J51" s="31">
        <f t="shared" si="2"/>
        <v>0</v>
      </c>
      <c r="K51" s="31" t="e">
        <f t="shared" si="3"/>
        <v>#VALUE!</v>
      </c>
      <c r="L51" s="31" t="e">
        <f t="shared" si="4"/>
        <v>#VALUE!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s="2" customFormat="1" ht="13.5">
      <c r="A52" s="27">
        <f t="shared" si="5"/>
        <v>36</v>
      </c>
      <c r="B52" s="18" t="e">
        <f t="shared" si="6"/>
        <v>#VALUE!</v>
      </c>
      <c r="C52" s="18" t="e">
        <f t="shared" si="7"/>
        <v>#VALUE!</v>
      </c>
      <c r="D52" s="18" t="e">
        <f t="shared" si="11"/>
        <v>#VALUE!</v>
      </c>
      <c r="E52" s="28" t="e">
        <f t="shared" si="8"/>
        <v>#VALUE!</v>
      </c>
      <c r="F52" s="28" t="e">
        <f t="shared" si="9"/>
        <v>#VALUE!</v>
      </c>
      <c r="G52" s="29" t="e">
        <f t="shared" si="0"/>
        <v>#VALUE!</v>
      </c>
      <c r="H52" s="30" t="e">
        <f t="shared" si="10"/>
        <v>#VALUE!</v>
      </c>
      <c r="I52" s="31" t="e">
        <f t="shared" si="1"/>
        <v>#VALUE!</v>
      </c>
      <c r="J52" s="31">
        <f t="shared" si="2"/>
        <v>0</v>
      </c>
      <c r="K52" s="31" t="e">
        <f t="shared" si="3"/>
        <v>#VALUE!</v>
      </c>
      <c r="L52" s="31" t="e">
        <f t="shared" si="4"/>
        <v>#VALUE!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13" s="1" customFormat="1" ht="13.5" customHeight="1">
      <c r="A53" s="12"/>
      <c r="B53" s="12"/>
      <c r="C53" s="12"/>
      <c r="D53" s="12"/>
      <c r="E53" s="12"/>
      <c r="F53" s="12"/>
      <c r="G53" s="12"/>
      <c r="H53" s="12"/>
      <c r="I53" s="31" t="e">
        <f>SUM(I17:I52)</f>
        <v>#VALUE!</v>
      </c>
      <c r="J53" s="31">
        <f>SUM(J17:J52)</f>
        <v>0</v>
      </c>
      <c r="K53" s="32"/>
      <c r="L53" s="32"/>
      <c r="M53" s="9"/>
    </row>
    <row r="54" spans="1:13" s="1" customFormat="1" ht="13.5">
      <c r="A54" s="12"/>
      <c r="B54" s="12"/>
      <c r="C54" s="12"/>
      <c r="D54" s="12"/>
      <c r="E54" s="12"/>
      <c r="F54" s="12"/>
      <c r="G54" s="12"/>
      <c r="H54" s="12"/>
      <c r="I54" s="12"/>
      <c r="J54" s="15"/>
      <c r="K54" s="12"/>
      <c r="L54" s="12"/>
      <c r="M54" s="9"/>
    </row>
    <row r="55" spans="1:13" s="1" customFormat="1" ht="13.5">
      <c r="A55" s="12"/>
      <c r="B55" s="12"/>
      <c r="C55" s="12"/>
      <c r="D55" s="12"/>
      <c r="E55" s="12"/>
      <c r="F55" s="12"/>
      <c r="G55" s="12"/>
      <c r="H55" s="12"/>
      <c r="I55" s="12"/>
      <c r="J55" s="15"/>
      <c r="K55" s="12"/>
      <c r="L55" s="12"/>
      <c r="M55" s="9"/>
    </row>
    <row r="56" spans="1:13" s="1" customFormat="1" ht="13.5">
      <c r="A56" s="12"/>
      <c r="B56" s="12"/>
      <c r="C56" s="12"/>
      <c r="D56" s="12"/>
      <c r="E56" s="12"/>
      <c r="F56" s="12"/>
      <c r="G56" s="12"/>
      <c r="H56" s="12"/>
      <c r="I56" s="12"/>
      <c r="J56" s="15"/>
      <c r="K56" s="12"/>
      <c r="L56" s="12"/>
      <c r="M56" s="9"/>
    </row>
    <row r="57" spans="1:13" s="1" customFormat="1" ht="13.5">
      <c r="A57" s="12"/>
      <c r="B57" s="12"/>
      <c r="C57" s="12"/>
      <c r="D57" s="12"/>
      <c r="E57" s="12"/>
      <c r="F57" s="12"/>
      <c r="G57" s="12"/>
      <c r="H57" s="12"/>
      <c r="I57" s="12"/>
      <c r="J57" s="15"/>
      <c r="K57" s="12"/>
      <c r="L57" s="12"/>
      <c r="M57" s="9"/>
    </row>
    <row r="58" spans="1:13" s="1" customFormat="1" ht="13.5">
      <c r="A58" s="12"/>
      <c r="B58" s="12"/>
      <c r="C58" s="12"/>
      <c r="D58" s="12"/>
      <c r="E58" s="12"/>
      <c r="F58" s="12"/>
      <c r="G58" s="12"/>
      <c r="H58" s="12"/>
      <c r="I58" s="12"/>
      <c r="J58" s="15"/>
      <c r="K58" s="12"/>
      <c r="L58" s="12"/>
      <c r="M58" s="9"/>
    </row>
    <row r="59" spans="1:13" s="1" customFormat="1" ht="13.5">
      <c r="A59" s="12"/>
      <c r="B59" s="12"/>
      <c r="C59" s="12"/>
      <c r="D59" s="12"/>
      <c r="E59" s="12"/>
      <c r="F59" s="12"/>
      <c r="G59" s="12"/>
      <c r="H59" s="12"/>
      <c r="I59" s="12"/>
      <c r="J59" s="15"/>
      <c r="K59" s="12"/>
      <c r="L59" s="12"/>
      <c r="M59" s="9"/>
    </row>
    <row r="60" spans="1:13" s="1" customFormat="1" ht="13.5">
      <c r="A60" s="12"/>
      <c r="B60" s="12"/>
      <c r="C60" s="12"/>
      <c r="D60" s="12"/>
      <c r="E60" s="12"/>
      <c r="F60" s="12"/>
      <c r="G60" s="12"/>
      <c r="H60" s="12"/>
      <c r="I60" s="12"/>
      <c r="J60" s="15"/>
      <c r="K60" s="12"/>
      <c r="L60" s="12"/>
      <c r="M60" s="9"/>
    </row>
    <row r="61" spans="1:13" s="1" customFormat="1" ht="13.5">
      <c r="A61" s="12"/>
      <c r="B61" s="12"/>
      <c r="C61" s="12"/>
      <c r="D61" s="12"/>
      <c r="E61" s="12"/>
      <c r="F61" s="12"/>
      <c r="G61" s="12"/>
      <c r="H61" s="12"/>
      <c r="I61" s="12"/>
      <c r="J61" s="15"/>
      <c r="K61" s="12"/>
      <c r="L61" s="12"/>
      <c r="M61" s="9"/>
    </row>
    <row r="62" spans="1:13" s="1" customFormat="1" ht="13.5">
      <c r="A62" s="12"/>
      <c r="B62" s="12"/>
      <c r="C62" s="12"/>
      <c r="D62" s="12"/>
      <c r="E62" s="12"/>
      <c r="F62" s="12"/>
      <c r="G62" s="12"/>
      <c r="H62" s="12"/>
      <c r="I62" s="12"/>
      <c r="J62" s="15"/>
      <c r="K62" s="12"/>
      <c r="L62" s="12"/>
      <c r="M62" s="9"/>
    </row>
    <row r="63" spans="1:13" s="1" customFormat="1" ht="13.5">
      <c r="A63" s="12"/>
      <c r="B63" s="12"/>
      <c r="C63" s="12"/>
      <c r="D63" s="12"/>
      <c r="E63" s="12"/>
      <c r="F63" s="12"/>
      <c r="G63" s="12"/>
      <c r="H63" s="12"/>
      <c r="I63" s="12"/>
      <c r="J63" s="15"/>
      <c r="K63" s="12"/>
      <c r="L63" s="12"/>
      <c r="M63" s="9"/>
    </row>
    <row r="64" spans="1:13" s="1" customFormat="1" ht="13.5">
      <c r="A64" s="12"/>
      <c r="B64" s="12"/>
      <c r="C64" s="12"/>
      <c r="D64" s="12"/>
      <c r="E64" s="12"/>
      <c r="F64" s="12"/>
      <c r="G64" s="12"/>
      <c r="H64" s="12"/>
      <c r="I64" s="12"/>
      <c r="J64" s="15"/>
      <c r="K64" s="12"/>
      <c r="L64" s="12"/>
      <c r="M64" s="9"/>
    </row>
    <row r="65" spans="1:13" s="1" customFormat="1" ht="13.5">
      <c r="A65" s="12"/>
      <c r="B65" s="12"/>
      <c r="C65" s="12"/>
      <c r="D65" s="12"/>
      <c r="E65" s="12"/>
      <c r="F65" s="12"/>
      <c r="G65" s="12"/>
      <c r="H65" s="12"/>
      <c r="I65" s="12"/>
      <c r="J65" s="15"/>
      <c r="K65" s="12"/>
      <c r="L65" s="12"/>
      <c r="M65" s="9"/>
    </row>
    <row r="66" spans="1:13" s="1" customFormat="1" ht="13.5">
      <c r="A66" s="12"/>
      <c r="B66" s="12"/>
      <c r="C66" s="12"/>
      <c r="D66" s="12"/>
      <c r="E66" s="12"/>
      <c r="F66" s="12"/>
      <c r="G66" s="12"/>
      <c r="H66" s="12"/>
      <c r="I66" s="12"/>
      <c r="J66" s="15"/>
      <c r="K66" s="12"/>
      <c r="L66" s="12"/>
      <c r="M66" s="9"/>
    </row>
    <row r="67" spans="10:13" s="1" customFormat="1" ht="13.5">
      <c r="J67" s="3"/>
      <c r="M67" s="9"/>
    </row>
    <row r="68" spans="10:13" s="1" customFormat="1" ht="13.5">
      <c r="J68" s="3"/>
      <c r="M68" s="9"/>
    </row>
    <row r="69" spans="2:13" s="1" customFormat="1" ht="13.5">
      <c r="B69" s="15"/>
      <c r="J69" s="3"/>
      <c r="M69" s="9"/>
    </row>
    <row r="70" spans="2:13" s="1" customFormat="1" ht="13.5">
      <c r="B70" s="15"/>
      <c r="C70" s="15"/>
      <c r="J70" s="3"/>
      <c r="M70" s="9"/>
    </row>
    <row r="71" spans="2:13" s="1" customFormat="1" ht="13.5">
      <c r="B71" s="15"/>
      <c r="C71" s="15"/>
      <c r="J71" s="3"/>
      <c r="M71" s="9"/>
    </row>
    <row r="72" spans="2:13" s="1" customFormat="1" ht="13.5">
      <c r="B72" s="15"/>
      <c r="C72" s="15"/>
      <c r="J72" s="3"/>
      <c r="M72" s="9"/>
    </row>
    <row r="73" spans="2:13" s="1" customFormat="1" ht="13.5">
      <c r="B73" s="15"/>
      <c r="C73" s="15"/>
      <c r="J73" s="3"/>
      <c r="M73" s="9"/>
    </row>
    <row r="74" spans="2:13" s="1" customFormat="1" ht="13.5">
      <c r="B74" s="15"/>
      <c r="C74" s="15"/>
      <c r="J74" s="3"/>
      <c r="M74" s="9"/>
    </row>
    <row r="75" spans="2:13" s="1" customFormat="1" ht="13.5">
      <c r="B75" s="15"/>
      <c r="C75" s="15"/>
      <c r="J75" s="3"/>
      <c r="M75" s="9"/>
    </row>
    <row r="76" spans="10:13" s="1" customFormat="1" ht="13.5">
      <c r="J76" s="3"/>
      <c r="M76" s="9"/>
    </row>
    <row r="77" spans="10:13" s="1" customFormat="1" ht="13.5">
      <c r="J77" s="3"/>
      <c r="M77" s="9"/>
    </row>
    <row r="78" spans="10:13" s="1" customFormat="1" ht="13.5">
      <c r="J78" s="3"/>
      <c r="M78" s="9"/>
    </row>
    <row r="79" spans="10:13" s="1" customFormat="1" ht="13.5">
      <c r="J79" s="3"/>
      <c r="M79" s="9"/>
    </row>
    <row r="80" spans="10:13" s="1" customFormat="1" ht="13.5">
      <c r="J80" s="3"/>
      <c r="M80" s="9"/>
    </row>
    <row r="81" spans="10:13" s="1" customFormat="1" ht="13.5">
      <c r="J81" s="3"/>
      <c r="M81" s="9"/>
    </row>
    <row r="82" spans="10:13" s="1" customFormat="1" ht="13.5">
      <c r="J82" s="3"/>
      <c r="M82" s="9"/>
    </row>
    <row r="83" spans="10:13" s="1" customFormat="1" ht="13.5">
      <c r="J83" s="3"/>
      <c r="M83" s="9"/>
    </row>
    <row r="84" spans="10:13" s="1" customFormat="1" ht="13.5">
      <c r="J84" s="3"/>
      <c r="M84" s="9"/>
    </row>
    <row r="85" spans="10:13" s="1" customFormat="1" ht="13.5">
      <c r="J85" s="3"/>
      <c r="M85" s="9"/>
    </row>
    <row r="86" spans="10:13" s="1" customFormat="1" ht="13.5">
      <c r="J86" s="3"/>
      <c r="M86" s="9"/>
    </row>
    <row r="87" spans="10:13" s="1" customFormat="1" ht="13.5">
      <c r="J87" s="3"/>
      <c r="M87" s="9"/>
    </row>
    <row r="88" spans="10:13" s="1" customFormat="1" ht="13.5">
      <c r="J88" s="3"/>
      <c r="M88" s="9"/>
    </row>
    <row r="89" spans="10:13" s="1" customFormat="1" ht="13.5">
      <c r="J89" s="3"/>
      <c r="M89" s="9"/>
    </row>
    <row r="90" spans="10:13" s="1" customFormat="1" ht="13.5">
      <c r="J90" s="3"/>
      <c r="M90" s="9"/>
    </row>
    <row r="91" spans="10:13" s="1" customFormat="1" ht="13.5">
      <c r="J91" s="3"/>
      <c r="M91" s="9"/>
    </row>
    <row r="92" spans="10:13" s="1" customFormat="1" ht="13.5">
      <c r="J92" s="3"/>
      <c r="M92" s="9"/>
    </row>
    <row r="93" spans="10:13" s="1" customFormat="1" ht="13.5">
      <c r="J93" s="3"/>
      <c r="M93" s="9"/>
    </row>
    <row r="94" spans="10:13" s="1" customFormat="1" ht="13.5">
      <c r="J94" s="3"/>
      <c r="M94" s="9"/>
    </row>
    <row r="95" spans="10:13" s="1" customFormat="1" ht="13.5">
      <c r="J95" s="3"/>
      <c r="M95" s="9"/>
    </row>
    <row r="96" spans="10:13" s="1" customFormat="1" ht="13.5">
      <c r="J96" s="3"/>
      <c r="M96" s="9"/>
    </row>
    <row r="97" spans="10:13" s="1" customFormat="1" ht="13.5">
      <c r="J97" s="3"/>
      <c r="M97" s="9"/>
    </row>
    <row r="98" spans="10:13" s="1" customFormat="1" ht="13.5">
      <c r="J98" s="3"/>
      <c r="M98" s="9"/>
    </row>
    <row r="99" spans="10:13" s="1" customFormat="1" ht="13.5">
      <c r="J99" s="3"/>
      <c r="M99" s="9"/>
    </row>
    <row r="100" spans="10:13" s="1" customFormat="1" ht="13.5">
      <c r="J100" s="3"/>
      <c r="M100" s="9"/>
    </row>
    <row r="101" spans="10:13" s="1" customFormat="1" ht="13.5">
      <c r="J101" s="3"/>
      <c r="M101" s="9"/>
    </row>
    <row r="102" spans="10:13" s="1" customFormat="1" ht="13.5">
      <c r="J102" s="3"/>
      <c r="M102" s="9"/>
    </row>
    <row r="103" spans="10:13" s="1" customFormat="1" ht="13.5">
      <c r="J103" s="3"/>
      <c r="M103" s="9"/>
    </row>
    <row r="104" spans="10:13" s="1" customFormat="1" ht="13.5">
      <c r="J104" s="3"/>
      <c r="M104" s="9"/>
    </row>
    <row r="105" spans="10:13" s="1" customFormat="1" ht="13.5">
      <c r="J105" s="3"/>
      <c r="M105" s="9"/>
    </row>
    <row r="106" spans="10:13" s="1" customFormat="1" ht="13.5">
      <c r="J106" s="3"/>
      <c r="M106" s="9"/>
    </row>
    <row r="107" spans="10:13" s="1" customFormat="1" ht="13.5">
      <c r="J107" s="3"/>
      <c r="M107" s="9"/>
    </row>
    <row r="108" spans="10:13" s="1" customFormat="1" ht="13.5">
      <c r="J108" s="3"/>
      <c r="M108" s="9"/>
    </row>
    <row r="109" spans="10:13" s="1" customFormat="1" ht="13.5">
      <c r="J109" s="3"/>
      <c r="M109" s="9"/>
    </row>
    <row r="110" spans="10:13" s="1" customFormat="1" ht="13.5">
      <c r="J110" s="3"/>
      <c r="M110" s="9"/>
    </row>
    <row r="111" spans="10:13" s="1" customFormat="1" ht="13.5">
      <c r="J111" s="3"/>
      <c r="M111" s="9"/>
    </row>
    <row r="112" spans="10:13" s="1" customFormat="1" ht="13.5">
      <c r="J112" s="3"/>
      <c r="M112" s="9"/>
    </row>
    <row r="113" spans="10:13" s="1" customFormat="1" ht="13.5">
      <c r="J113" s="3"/>
      <c r="M113" s="9"/>
    </row>
    <row r="114" spans="10:13" s="1" customFormat="1" ht="13.5">
      <c r="J114" s="3"/>
      <c r="M114" s="9"/>
    </row>
    <row r="115" spans="10:13" s="1" customFormat="1" ht="13.5">
      <c r="J115" s="3"/>
      <c r="M115" s="9"/>
    </row>
    <row r="116" spans="10:13" s="1" customFormat="1" ht="13.5">
      <c r="J116" s="3"/>
      <c r="M116" s="9"/>
    </row>
    <row r="117" spans="10:13" s="1" customFormat="1" ht="13.5">
      <c r="J117" s="3"/>
      <c r="M117" s="9"/>
    </row>
    <row r="118" spans="10:13" s="1" customFormat="1" ht="13.5">
      <c r="J118" s="3"/>
      <c r="M118" s="9"/>
    </row>
    <row r="119" spans="10:13" s="1" customFormat="1" ht="13.5">
      <c r="J119" s="3"/>
      <c r="M119" s="9"/>
    </row>
    <row r="120" spans="10:13" s="1" customFormat="1" ht="13.5">
      <c r="J120" s="3"/>
      <c r="M120" s="9"/>
    </row>
    <row r="121" spans="10:13" s="1" customFormat="1" ht="13.5">
      <c r="J121" s="3"/>
      <c r="M121" s="9"/>
    </row>
    <row r="122" spans="10:13" s="1" customFormat="1" ht="13.5">
      <c r="J122" s="3"/>
      <c r="M122" s="9"/>
    </row>
    <row r="123" spans="10:13" s="1" customFormat="1" ht="13.5">
      <c r="J123" s="3"/>
      <c r="M123" s="9"/>
    </row>
    <row r="124" spans="10:13" s="1" customFormat="1" ht="13.5">
      <c r="J124" s="3"/>
      <c r="M124" s="9"/>
    </row>
    <row r="125" spans="10:13" s="1" customFormat="1" ht="13.5">
      <c r="J125" s="3"/>
      <c r="M125" s="9"/>
    </row>
    <row r="126" spans="10:13" s="1" customFormat="1" ht="13.5">
      <c r="J126" s="3"/>
      <c r="M126" s="9"/>
    </row>
    <row r="127" spans="10:13" s="1" customFormat="1" ht="13.5">
      <c r="J127" s="3"/>
      <c r="M127" s="9"/>
    </row>
    <row r="128" spans="10:13" s="1" customFormat="1" ht="13.5">
      <c r="J128" s="3"/>
      <c r="M128" s="9"/>
    </row>
    <row r="129" spans="10:13" s="1" customFormat="1" ht="13.5">
      <c r="J129" s="3"/>
      <c r="M129" s="9"/>
    </row>
    <row r="130" spans="10:13" s="1" customFormat="1" ht="13.5">
      <c r="J130" s="3"/>
      <c r="M130" s="9"/>
    </row>
    <row r="131" spans="10:13" s="1" customFormat="1" ht="13.5">
      <c r="J131" s="3"/>
      <c r="M131" s="9"/>
    </row>
    <row r="132" spans="10:13" s="1" customFormat="1" ht="13.5">
      <c r="J132" s="3"/>
      <c r="M132" s="9"/>
    </row>
    <row r="133" spans="10:13" s="1" customFormat="1" ht="13.5">
      <c r="J133" s="3"/>
      <c r="M133" s="9"/>
    </row>
    <row r="134" spans="10:13" s="1" customFormat="1" ht="13.5">
      <c r="J134" s="3"/>
      <c r="M134" s="9"/>
    </row>
    <row r="135" spans="10:13" s="1" customFormat="1" ht="13.5">
      <c r="J135" s="3"/>
      <c r="M135" s="9"/>
    </row>
    <row r="136" spans="10:13" s="1" customFormat="1" ht="13.5">
      <c r="J136" s="3"/>
      <c r="M136" s="9"/>
    </row>
    <row r="137" spans="10:13" s="1" customFormat="1" ht="13.5">
      <c r="J137" s="3"/>
      <c r="M137" s="9"/>
    </row>
    <row r="138" spans="10:13" s="1" customFormat="1" ht="13.5">
      <c r="J138" s="3"/>
      <c r="M138" s="9"/>
    </row>
    <row r="139" spans="10:13" s="1" customFormat="1" ht="13.5">
      <c r="J139" s="3"/>
      <c r="M139" s="9"/>
    </row>
    <row r="140" spans="10:13" s="1" customFormat="1" ht="13.5">
      <c r="J140" s="3"/>
      <c r="M140" s="9"/>
    </row>
    <row r="141" spans="10:13" s="1" customFormat="1" ht="13.5">
      <c r="J141" s="3"/>
      <c r="M141" s="9"/>
    </row>
    <row r="142" spans="10:13" s="1" customFormat="1" ht="13.5">
      <c r="J142" s="3"/>
      <c r="M142" s="9"/>
    </row>
    <row r="143" spans="10:13" s="1" customFormat="1" ht="13.5">
      <c r="J143" s="3"/>
      <c r="M143" s="9"/>
    </row>
    <row r="144" spans="10:13" s="1" customFormat="1" ht="13.5">
      <c r="J144" s="3"/>
      <c r="M144" s="9"/>
    </row>
    <row r="145" spans="10:13" s="1" customFormat="1" ht="13.5">
      <c r="J145" s="3"/>
      <c r="M145" s="9"/>
    </row>
    <row r="146" spans="10:13" s="1" customFormat="1" ht="13.5">
      <c r="J146" s="3"/>
      <c r="M146" s="9"/>
    </row>
    <row r="147" spans="10:13" s="1" customFormat="1" ht="13.5">
      <c r="J147" s="3"/>
      <c r="M147" s="9"/>
    </row>
    <row r="148" spans="10:13" s="1" customFormat="1" ht="13.5">
      <c r="J148" s="3"/>
      <c r="M148" s="9"/>
    </row>
    <row r="149" spans="10:13" s="1" customFormat="1" ht="13.5">
      <c r="J149" s="3"/>
      <c r="M149" s="9"/>
    </row>
    <row r="150" spans="10:13" s="1" customFormat="1" ht="13.5">
      <c r="J150" s="3"/>
      <c r="M150" s="9"/>
    </row>
    <row r="151" spans="10:13" s="1" customFormat="1" ht="13.5">
      <c r="J151" s="3"/>
      <c r="M151" s="9"/>
    </row>
    <row r="152" spans="10:13" s="1" customFormat="1" ht="13.5">
      <c r="J152" s="3"/>
      <c r="M152" s="9"/>
    </row>
    <row r="153" spans="10:13" s="1" customFormat="1" ht="13.5">
      <c r="J153" s="3"/>
      <c r="M153" s="9"/>
    </row>
    <row r="154" spans="10:13" s="1" customFormat="1" ht="13.5">
      <c r="J154" s="3"/>
      <c r="M154" s="9"/>
    </row>
    <row r="155" spans="10:13" s="1" customFormat="1" ht="13.5">
      <c r="J155" s="3"/>
      <c r="M155" s="9"/>
    </row>
    <row r="156" spans="10:13" s="1" customFormat="1" ht="13.5">
      <c r="J156" s="3"/>
      <c r="M156" s="9"/>
    </row>
    <row r="157" spans="10:13" s="1" customFormat="1" ht="13.5">
      <c r="J157" s="3"/>
      <c r="M157" s="9"/>
    </row>
    <row r="158" spans="10:13" s="1" customFormat="1" ht="13.5">
      <c r="J158" s="3"/>
      <c r="M158" s="9"/>
    </row>
    <row r="159" spans="10:13" s="1" customFormat="1" ht="13.5">
      <c r="J159" s="3"/>
      <c r="M159" s="9"/>
    </row>
    <row r="160" spans="10:13" s="1" customFormat="1" ht="13.5">
      <c r="J160" s="3"/>
      <c r="M160" s="9"/>
    </row>
    <row r="161" spans="10:13" s="1" customFormat="1" ht="13.5">
      <c r="J161" s="3"/>
      <c r="M161" s="9"/>
    </row>
    <row r="162" spans="10:13" s="1" customFormat="1" ht="13.5">
      <c r="J162" s="3"/>
      <c r="M162" s="9"/>
    </row>
    <row r="163" spans="10:13" s="1" customFormat="1" ht="13.5">
      <c r="J163" s="3"/>
      <c r="M163" s="9"/>
    </row>
    <row r="164" spans="10:13" s="1" customFormat="1" ht="13.5">
      <c r="J164" s="3"/>
      <c r="M164" s="9"/>
    </row>
    <row r="165" spans="10:13" s="1" customFormat="1" ht="13.5">
      <c r="J165" s="3"/>
      <c r="M165" s="9"/>
    </row>
    <row r="166" spans="10:13" s="1" customFormat="1" ht="13.5">
      <c r="J166" s="3"/>
      <c r="M166" s="9"/>
    </row>
    <row r="167" spans="10:13" s="1" customFormat="1" ht="13.5">
      <c r="J167" s="3"/>
      <c r="M167" s="9"/>
    </row>
    <row r="168" spans="10:13" s="1" customFormat="1" ht="13.5">
      <c r="J168" s="3"/>
      <c r="M168" s="9"/>
    </row>
    <row r="169" spans="10:13" s="1" customFormat="1" ht="13.5">
      <c r="J169" s="3"/>
      <c r="M169" s="9"/>
    </row>
    <row r="170" spans="10:13" s="1" customFormat="1" ht="13.5">
      <c r="J170" s="3"/>
      <c r="M170" s="9"/>
    </row>
    <row r="171" spans="10:13" s="1" customFormat="1" ht="13.5">
      <c r="J171" s="3"/>
      <c r="M171" s="9"/>
    </row>
    <row r="172" spans="10:13" s="1" customFormat="1" ht="13.5">
      <c r="J172" s="3"/>
      <c r="M172" s="9"/>
    </row>
    <row r="173" spans="10:13" s="1" customFormat="1" ht="13.5">
      <c r="J173" s="3"/>
      <c r="M173" s="9"/>
    </row>
    <row r="174" spans="10:13" s="1" customFormat="1" ht="13.5">
      <c r="J174" s="3"/>
      <c r="M174" s="9"/>
    </row>
    <row r="175" spans="10:13" s="1" customFormat="1" ht="13.5">
      <c r="J175" s="3"/>
      <c r="M175" s="9"/>
    </row>
    <row r="176" spans="10:13" s="1" customFormat="1" ht="13.5">
      <c r="J176" s="3"/>
      <c r="M176" s="9"/>
    </row>
    <row r="177" spans="10:13" s="1" customFormat="1" ht="13.5">
      <c r="J177" s="3"/>
      <c r="M177" s="9"/>
    </row>
    <row r="178" spans="10:13" s="1" customFormat="1" ht="13.5">
      <c r="J178" s="3"/>
      <c r="M178" s="9"/>
    </row>
    <row r="179" spans="10:13" s="1" customFormat="1" ht="13.5">
      <c r="J179" s="3"/>
      <c r="M179" s="9"/>
    </row>
    <row r="180" spans="10:13" s="1" customFormat="1" ht="13.5">
      <c r="J180" s="3"/>
      <c r="M180" s="9"/>
    </row>
    <row r="181" spans="10:13" s="1" customFormat="1" ht="13.5">
      <c r="J181" s="3"/>
      <c r="M181" s="9"/>
    </row>
    <row r="182" spans="10:13" s="1" customFormat="1" ht="13.5">
      <c r="J182" s="3"/>
      <c r="M182" s="9"/>
    </row>
    <row r="183" spans="10:13" s="1" customFormat="1" ht="13.5">
      <c r="J183" s="3"/>
      <c r="M183" s="9"/>
    </row>
    <row r="184" spans="10:13" s="1" customFormat="1" ht="13.5">
      <c r="J184" s="3"/>
      <c r="M184" s="9"/>
    </row>
    <row r="185" spans="10:13" s="1" customFormat="1" ht="13.5">
      <c r="J185" s="3"/>
      <c r="M185" s="9"/>
    </row>
    <row r="186" spans="10:13" s="1" customFormat="1" ht="13.5">
      <c r="J186" s="3"/>
      <c r="M186" s="9"/>
    </row>
    <row r="187" spans="10:13" s="1" customFormat="1" ht="13.5">
      <c r="J187" s="3"/>
      <c r="M187" s="9"/>
    </row>
    <row r="188" spans="10:13" s="1" customFormat="1" ht="13.5">
      <c r="J188" s="3"/>
      <c r="M188" s="9"/>
    </row>
    <row r="189" spans="10:13" s="1" customFormat="1" ht="13.5">
      <c r="J189" s="3"/>
      <c r="M189" s="9"/>
    </row>
    <row r="190" spans="10:13" s="1" customFormat="1" ht="13.5">
      <c r="J190" s="3"/>
      <c r="M190" s="9"/>
    </row>
    <row r="191" spans="10:13" s="1" customFormat="1" ht="13.5">
      <c r="J191" s="3"/>
      <c r="M191" s="9"/>
    </row>
    <row r="192" spans="10:13" s="1" customFormat="1" ht="13.5">
      <c r="J192" s="3"/>
      <c r="M192" s="9"/>
    </row>
    <row r="193" spans="10:13" s="1" customFormat="1" ht="13.5">
      <c r="J193" s="3"/>
      <c r="M193" s="9"/>
    </row>
    <row r="194" spans="10:13" s="1" customFormat="1" ht="13.5">
      <c r="J194" s="3"/>
      <c r="M194" s="9"/>
    </row>
    <row r="195" spans="10:13" s="1" customFormat="1" ht="13.5">
      <c r="J195" s="3"/>
      <c r="M195" s="9"/>
    </row>
    <row r="196" spans="10:13" s="1" customFormat="1" ht="13.5">
      <c r="J196" s="3"/>
      <c r="M196" s="9"/>
    </row>
    <row r="197" spans="10:13" s="1" customFormat="1" ht="13.5">
      <c r="J197" s="3"/>
      <c r="M197" s="9"/>
    </row>
    <row r="198" spans="10:13" s="1" customFormat="1" ht="13.5">
      <c r="J198" s="3"/>
      <c r="M198" s="9"/>
    </row>
    <row r="199" spans="10:13" s="1" customFormat="1" ht="13.5">
      <c r="J199" s="3"/>
      <c r="M199" s="9"/>
    </row>
    <row r="200" spans="10:13" s="1" customFormat="1" ht="13.5">
      <c r="J200" s="3"/>
      <c r="M200" s="9"/>
    </row>
    <row r="201" spans="10:13" s="1" customFormat="1" ht="13.5">
      <c r="J201" s="3"/>
      <c r="M201" s="9"/>
    </row>
    <row r="202" spans="10:13" s="1" customFormat="1" ht="13.5">
      <c r="J202" s="3"/>
      <c r="M202" s="9"/>
    </row>
    <row r="203" spans="10:13" s="1" customFormat="1" ht="13.5">
      <c r="J203" s="3"/>
      <c r="M203" s="9"/>
    </row>
    <row r="204" spans="10:13" s="1" customFormat="1" ht="13.5">
      <c r="J204" s="3"/>
      <c r="M204" s="9"/>
    </row>
    <row r="205" spans="10:13" s="1" customFormat="1" ht="13.5">
      <c r="J205" s="3"/>
      <c r="M205" s="9"/>
    </row>
    <row r="206" spans="10:13" s="1" customFormat="1" ht="13.5">
      <c r="J206" s="3"/>
      <c r="M206" s="9"/>
    </row>
    <row r="207" spans="10:13" s="1" customFormat="1" ht="13.5">
      <c r="J207" s="3"/>
      <c r="M207" s="9"/>
    </row>
    <row r="208" spans="10:13" s="1" customFormat="1" ht="13.5">
      <c r="J208" s="3"/>
      <c r="M208" s="9"/>
    </row>
    <row r="209" spans="10:13" s="1" customFormat="1" ht="13.5">
      <c r="J209" s="3"/>
      <c r="M209" s="9"/>
    </row>
    <row r="210" spans="10:13" s="1" customFormat="1" ht="13.5">
      <c r="J210" s="3"/>
      <c r="M210" s="9"/>
    </row>
    <row r="211" spans="10:13" s="1" customFormat="1" ht="13.5">
      <c r="J211" s="3"/>
      <c r="M211" s="9"/>
    </row>
    <row r="212" spans="10:13" s="1" customFormat="1" ht="13.5">
      <c r="J212" s="3"/>
      <c r="M212" s="9"/>
    </row>
    <row r="213" spans="10:13" s="1" customFormat="1" ht="13.5">
      <c r="J213" s="3"/>
      <c r="M213" s="9"/>
    </row>
    <row r="214" spans="10:13" s="1" customFormat="1" ht="13.5">
      <c r="J214" s="3"/>
      <c r="M214" s="9"/>
    </row>
    <row r="215" spans="10:13" s="1" customFormat="1" ht="13.5">
      <c r="J215" s="3"/>
      <c r="M215" s="9"/>
    </row>
    <row r="216" spans="10:13" s="1" customFormat="1" ht="13.5">
      <c r="J216" s="3"/>
      <c r="M216" s="9"/>
    </row>
    <row r="217" spans="10:13" s="1" customFormat="1" ht="13.5">
      <c r="J217" s="3"/>
      <c r="M217" s="9"/>
    </row>
    <row r="218" spans="10:13" s="1" customFormat="1" ht="13.5">
      <c r="J218" s="3"/>
      <c r="M218" s="9"/>
    </row>
    <row r="219" spans="10:13" s="1" customFormat="1" ht="13.5">
      <c r="J219" s="3"/>
      <c r="M219" s="9"/>
    </row>
    <row r="220" spans="10:13" s="1" customFormat="1" ht="13.5">
      <c r="J220" s="3"/>
      <c r="M220" s="9"/>
    </row>
    <row r="221" spans="10:13" s="1" customFormat="1" ht="13.5">
      <c r="J221" s="3"/>
      <c r="M221" s="9"/>
    </row>
    <row r="222" spans="10:13" s="1" customFormat="1" ht="13.5">
      <c r="J222" s="3"/>
      <c r="M222" s="9"/>
    </row>
    <row r="223" spans="10:13" s="1" customFormat="1" ht="13.5">
      <c r="J223" s="3"/>
      <c r="M223" s="9"/>
    </row>
    <row r="224" spans="10:13" s="1" customFormat="1" ht="13.5">
      <c r="J224" s="3"/>
      <c r="M224" s="9"/>
    </row>
    <row r="225" spans="10:13" s="1" customFormat="1" ht="13.5">
      <c r="J225" s="3"/>
      <c r="M225" s="9"/>
    </row>
    <row r="226" spans="10:13" s="1" customFormat="1" ht="13.5">
      <c r="J226" s="3"/>
      <c r="M226" s="9"/>
    </row>
    <row r="227" spans="10:13" s="1" customFormat="1" ht="13.5">
      <c r="J227" s="3"/>
      <c r="M227" s="9"/>
    </row>
    <row r="228" spans="10:13" s="1" customFormat="1" ht="13.5">
      <c r="J228" s="3"/>
      <c r="M228" s="9"/>
    </row>
    <row r="229" spans="10:13" s="1" customFormat="1" ht="13.5">
      <c r="J229" s="3"/>
      <c r="M229" s="9"/>
    </row>
    <row r="230" spans="10:13" s="1" customFormat="1" ht="13.5">
      <c r="J230" s="3"/>
      <c r="M230" s="9"/>
    </row>
    <row r="231" spans="10:13" s="1" customFormat="1" ht="13.5">
      <c r="J231" s="3"/>
      <c r="M231" s="9"/>
    </row>
    <row r="232" spans="10:13" s="1" customFormat="1" ht="13.5">
      <c r="J232" s="3"/>
      <c r="M232" s="9"/>
    </row>
    <row r="233" spans="10:13" s="1" customFormat="1" ht="13.5">
      <c r="J233" s="3"/>
      <c r="M233" s="9"/>
    </row>
    <row r="234" spans="10:13" s="1" customFormat="1" ht="13.5">
      <c r="J234" s="3"/>
      <c r="M234" s="9"/>
    </row>
    <row r="235" spans="10:13" s="1" customFormat="1" ht="13.5">
      <c r="J235" s="3"/>
      <c r="M235" s="9"/>
    </row>
    <row r="236" spans="10:13" s="1" customFormat="1" ht="13.5">
      <c r="J236" s="3"/>
      <c r="M236" s="9"/>
    </row>
    <row r="237" spans="10:13" s="1" customFormat="1" ht="13.5">
      <c r="J237" s="3"/>
      <c r="M237" s="9"/>
    </row>
    <row r="238" spans="10:13" s="1" customFormat="1" ht="13.5">
      <c r="J238" s="3"/>
      <c r="M238" s="9"/>
    </row>
    <row r="239" spans="10:13" s="1" customFormat="1" ht="13.5">
      <c r="J239" s="3"/>
      <c r="M239" s="9"/>
    </row>
    <row r="240" spans="10:13" s="1" customFormat="1" ht="13.5">
      <c r="J240" s="3"/>
      <c r="M240" s="9"/>
    </row>
    <row r="241" spans="10:13" s="1" customFormat="1" ht="13.5">
      <c r="J241" s="3"/>
      <c r="M241" s="9"/>
    </row>
    <row r="242" spans="10:13" s="1" customFormat="1" ht="13.5">
      <c r="J242" s="3"/>
      <c r="M242" s="9"/>
    </row>
    <row r="243" spans="10:13" s="1" customFormat="1" ht="13.5">
      <c r="J243" s="3"/>
      <c r="M243" s="9"/>
    </row>
    <row r="244" spans="10:13" s="1" customFormat="1" ht="13.5">
      <c r="J244" s="3"/>
      <c r="M244" s="9"/>
    </row>
    <row r="245" spans="10:13" s="1" customFormat="1" ht="13.5">
      <c r="J245" s="3"/>
      <c r="M245" s="9"/>
    </row>
    <row r="246" spans="10:13" s="1" customFormat="1" ht="13.5">
      <c r="J246" s="3"/>
      <c r="M246" s="9"/>
    </row>
    <row r="247" spans="10:13" s="1" customFormat="1" ht="13.5">
      <c r="J247" s="3"/>
      <c r="M247" s="9"/>
    </row>
    <row r="248" spans="10:13" s="1" customFormat="1" ht="13.5">
      <c r="J248" s="3"/>
      <c r="M248" s="9"/>
    </row>
    <row r="249" spans="10:13" s="1" customFormat="1" ht="13.5">
      <c r="J249" s="3"/>
      <c r="M249" s="9"/>
    </row>
    <row r="250" spans="10:13" s="1" customFormat="1" ht="13.5">
      <c r="J250" s="3"/>
      <c r="M250" s="9"/>
    </row>
    <row r="251" spans="10:13" s="1" customFormat="1" ht="13.5">
      <c r="J251" s="3"/>
      <c r="M251" s="9"/>
    </row>
    <row r="252" spans="10:13" s="1" customFormat="1" ht="13.5">
      <c r="J252" s="3"/>
      <c r="M252" s="9"/>
    </row>
    <row r="253" spans="10:13" s="1" customFormat="1" ht="13.5">
      <c r="J253" s="3"/>
      <c r="M253" s="9"/>
    </row>
    <row r="254" spans="10:13" s="1" customFormat="1" ht="13.5">
      <c r="J254" s="3"/>
      <c r="M254" s="9"/>
    </row>
    <row r="255" spans="10:13" s="1" customFormat="1" ht="13.5">
      <c r="J255" s="3"/>
      <c r="M255" s="9"/>
    </row>
    <row r="256" spans="10:13" s="1" customFormat="1" ht="13.5">
      <c r="J256" s="3"/>
      <c r="M256" s="9"/>
    </row>
    <row r="257" spans="10:13" s="1" customFormat="1" ht="13.5">
      <c r="J257" s="3"/>
      <c r="M257" s="9"/>
    </row>
    <row r="258" spans="10:13" s="1" customFormat="1" ht="13.5">
      <c r="J258" s="3"/>
      <c r="M258" s="9"/>
    </row>
    <row r="259" spans="10:13" s="1" customFormat="1" ht="13.5">
      <c r="J259" s="3"/>
      <c r="M259" s="9"/>
    </row>
    <row r="260" spans="10:13" s="1" customFormat="1" ht="13.5">
      <c r="J260" s="3"/>
      <c r="M260" s="9"/>
    </row>
    <row r="261" spans="10:13" s="1" customFormat="1" ht="13.5">
      <c r="J261" s="3"/>
      <c r="M261" s="9"/>
    </row>
    <row r="262" spans="10:13" s="1" customFormat="1" ht="13.5">
      <c r="J262" s="3"/>
      <c r="M262" s="9"/>
    </row>
    <row r="263" spans="10:13" s="1" customFormat="1" ht="13.5">
      <c r="J263" s="3"/>
      <c r="M263" s="9"/>
    </row>
    <row r="264" spans="10:13" s="1" customFormat="1" ht="13.5">
      <c r="J264" s="3"/>
      <c r="M264" s="9"/>
    </row>
    <row r="265" spans="10:13" s="1" customFormat="1" ht="13.5">
      <c r="J265" s="3"/>
      <c r="M265" s="9"/>
    </row>
    <row r="266" spans="10:13" s="1" customFormat="1" ht="13.5">
      <c r="J266" s="3"/>
      <c r="M266" s="9"/>
    </row>
    <row r="267" spans="10:13" s="1" customFormat="1" ht="13.5">
      <c r="J267" s="3"/>
      <c r="M267" s="9"/>
    </row>
    <row r="268" spans="10:13" s="1" customFormat="1" ht="13.5">
      <c r="J268" s="3"/>
      <c r="M268" s="9"/>
    </row>
    <row r="269" spans="10:13" s="1" customFormat="1" ht="13.5">
      <c r="J269" s="3"/>
      <c r="M269" s="9"/>
    </row>
    <row r="270" spans="10:13" s="1" customFormat="1" ht="13.5">
      <c r="J270" s="3"/>
      <c r="M270" s="9"/>
    </row>
    <row r="271" spans="10:13" s="1" customFormat="1" ht="13.5">
      <c r="J271" s="3"/>
      <c r="M271" s="9"/>
    </row>
    <row r="272" spans="10:13" s="1" customFormat="1" ht="13.5">
      <c r="J272" s="3"/>
      <c r="M272" s="9"/>
    </row>
    <row r="273" spans="10:13" s="1" customFormat="1" ht="13.5">
      <c r="J273" s="3"/>
      <c r="M273" s="9"/>
    </row>
    <row r="274" spans="10:13" s="1" customFormat="1" ht="13.5">
      <c r="J274" s="3"/>
      <c r="M274" s="9"/>
    </row>
    <row r="275" spans="10:13" s="1" customFormat="1" ht="13.5">
      <c r="J275" s="3"/>
      <c r="M275" s="9"/>
    </row>
    <row r="276" spans="10:13" s="1" customFormat="1" ht="13.5">
      <c r="J276" s="3"/>
      <c r="M276" s="9"/>
    </row>
    <row r="277" spans="10:13" s="1" customFormat="1" ht="13.5">
      <c r="J277" s="3"/>
      <c r="M277" s="9"/>
    </row>
    <row r="278" spans="10:13" s="1" customFormat="1" ht="13.5">
      <c r="J278" s="3"/>
      <c r="M278" s="9"/>
    </row>
    <row r="279" spans="10:13" s="1" customFormat="1" ht="13.5">
      <c r="J279" s="3"/>
      <c r="M279" s="9"/>
    </row>
    <row r="280" spans="10:13" s="1" customFormat="1" ht="13.5">
      <c r="J280" s="3"/>
      <c r="M280" s="9"/>
    </row>
    <row r="281" spans="10:13" s="1" customFormat="1" ht="13.5">
      <c r="J281" s="3"/>
      <c r="M281" s="9"/>
    </row>
    <row r="282" spans="10:13" s="1" customFormat="1" ht="13.5">
      <c r="J282" s="3"/>
      <c r="M282" s="9"/>
    </row>
    <row r="283" spans="10:13" s="1" customFormat="1" ht="13.5">
      <c r="J283" s="3"/>
      <c r="M283" s="9"/>
    </row>
    <row r="284" spans="10:13" s="1" customFormat="1" ht="13.5">
      <c r="J284" s="3"/>
      <c r="M284" s="9"/>
    </row>
    <row r="285" spans="10:13" s="1" customFormat="1" ht="13.5">
      <c r="J285" s="3"/>
      <c r="M285" s="9"/>
    </row>
    <row r="286" spans="10:13" s="1" customFormat="1" ht="13.5">
      <c r="J286" s="3"/>
      <c r="M286" s="9"/>
    </row>
    <row r="287" spans="10:13" s="1" customFormat="1" ht="13.5">
      <c r="J287" s="3"/>
      <c r="M287" s="9"/>
    </row>
    <row r="288" spans="10:13" s="1" customFormat="1" ht="13.5">
      <c r="J288" s="3"/>
      <c r="M288" s="9"/>
    </row>
    <row r="289" spans="10:13" s="1" customFormat="1" ht="13.5">
      <c r="J289" s="3"/>
      <c r="M289" s="9"/>
    </row>
    <row r="290" spans="10:13" s="1" customFormat="1" ht="13.5">
      <c r="J290" s="3"/>
      <c r="M290" s="9"/>
    </row>
    <row r="291" spans="10:13" s="1" customFormat="1" ht="13.5">
      <c r="J291" s="3"/>
      <c r="M291" s="9"/>
    </row>
    <row r="292" spans="10:13" s="1" customFormat="1" ht="13.5">
      <c r="J292" s="3"/>
      <c r="M292" s="9"/>
    </row>
    <row r="293" spans="10:13" s="1" customFormat="1" ht="13.5">
      <c r="J293" s="3"/>
      <c r="M293" s="9"/>
    </row>
    <row r="294" spans="10:13" s="1" customFormat="1" ht="13.5">
      <c r="J294" s="3"/>
      <c r="M294" s="9"/>
    </row>
    <row r="295" spans="10:13" s="1" customFormat="1" ht="13.5">
      <c r="J295" s="3"/>
      <c r="M295" s="9"/>
    </row>
    <row r="296" spans="10:13" s="1" customFormat="1" ht="13.5">
      <c r="J296" s="3"/>
      <c r="M296" s="9"/>
    </row>
    <row r="297" spans="10:13" s="1" customFormat="1" ht="13.5">
      <c r="J297" s="3"/>
      <c r="M297" s="9"/>
    </row>
    <row r="298" spans="10:13" s="1" customFormat="1" ht="13.5">
      <c r="J298" s="3"/>
      <c r="M298" s="9"/>
    </row>
    <row r="299" spans="10:13" s="1" customFormat="1" ht="13.5">
      <c r="J299" s="3"/>
      <c r="M299" s="9"/>
    </row>
    <row r="300" spans="10:13" s="1" customFormat="1" ht="13.5">
      <c r="J300" s="3"/>
      <c r="M300" s="9"/>
    </row>
    <row r="301" spans="10:13" s="1" customFormat="1" ht="13.5">
      <c r="J301" s="3"/>
      <c r="M301" s="9"/>
    </row>
    <row r="302" spans="10:13" s="1" customFormat="1" ht="13.5">
      <c r="J302" s="3"/>
      <c r="M302" s="9"/>
    </row>
    <row r="303" spans="10:13" s="1" customFormat="1" ht="13.5">
      <c r="J303" s="3"/>
      <c r="M303" s="9"/>
    </row>
    <row r="304" spans="10:13" s="1" customFormat="1" ht="13.5">
      <c r="J304" s="3"/>
      <c r="M304" s="9"/>
    </row>
    <row r="305" spans="10:13" s="1" customFormat="1" ht="13.5">
      <c r="J305" s="3"/>
      <c r="M305" s="9"/>
    </row>
    <row r="306" spans="10:13" s="1" customFormat="1" ht="13.5">
      <c r="J306" s="3"/>
      <c r="M306" s="9"/>
    </row>
    <row r="307" spans="10:13" s="1" customFormat="1" ht="13.5">
      <c r="J307" s="3"/>
      <c r="M307" s="9"/>
    </row>
    <row r="308" spans="10:13" s="1" customFormat="1" ht="13.5">
      <c r="J308" s="3"/>
      <c r="M308" s="9"/>
    </row>
    <row r="309" spans="10:13" s="1" customFormat="1" ht="13.5">
      <c r="J309" s="3"/>
      <c r="M309" s="9"/>
    </row>
    <row r="310" spans="10:13" s="1" customFormat="1" ht="13.5">
      <c r="J310" s="3"/>
      <c r="M310" s="9"/>
    </row>
    <row r="311" spans="10:13" s="1" customFormat="1" ht="13.5">
      <c r="J311" s="3"/>
      <c r="M311" s="9"/>
    </row>
    <row r="312" spans="10:13" s="1" customFormat="1" ht="13.5">
      <c r="J312" s="3"/>
      <c r="M312" s="9"/>
    </row>
    <row r="313" spans="10:13" s="1" customFormat="1" ht="13.5">
      <c r="J313" s="3"/>
      <c r="M313" s="9"/>
    </row>
    <row r="314" spans="10:13" s="1" customFormat="1" ht="13.5">
      <c r="J314" s="3"/>
      <c r="M314" s="9"/>
    </row>
    <row r="315" spans="10:13" s="1" customFormat="1" ht="13.5">
      <c r="J315" s="3"/>
      <c r="M315" s="9"/>
    </row>
    <row r="316" spans="10:13" s="1" customFormat="1" ht="13.5">
      <c r="J316" s="3"/>
      <c r="M316" s="9"/>
    </row>
    <row r="317" spans="10:13" s="1" customFormat="1" ht="13.5">
      <c r="J317" s="3"/>
      <c r="M317" s="9"/>
    </row>
    <row r="318" spans="10:13" s="1" customFormat="1" ht="13.5">
      <c r="J318" s="3"/>
      <c r="M318" s="9"/>
    </row>
    <row r="319" spans="10:13" s="1" customFormat="1" ht="13.5">
      <c r="J319" s="3"/>
      <c r="M319" s="9"/>
    </row>
    <row r="320" spans="10:13" s="1" customFormat="1" ht="13.5">
      <c r="J320" s="3"/>
      <c r="M320" s="9"/>
    </row>
    <row r="321" spans="10:13" s="1" customFormat="1" ht="13.5">
      <c r="J321" s="3"/>
      <c r="M321" s="9"/>
    </row>
    <row r="322" spans="10:13" s="1" customFormat="1" ht="13.5">
      <c r="J322" s="3"/>
      <c r="M322" s="9"/>
    </row>
    <row r="323" spans="10:13" s="1" customFormat="1" ht="13.5">
      <c r="J323" s="3"/>
      <c r="M323" s="9"/>
    </row>
    <row r="324" spans="10:13" s="1" customFormat="1" ht="13.5">
      <c r="J324" s="3"/>
      <c r="M324" s="9"/>
    </row>
    <row r="325" spans="10:13" s="1" customFormat="1" ht="13.5">
      <c r="J325" s="3"/>
      <c r="M325" s="9"/>
    </row>
    <row r="326" spans="10:13" s="1" customFormat="1" ht="13.5">
      <c r="J326" s="3"/>
      <c r="M326" s="9"/>
    </row>
    <row r="327" spans="10:13" s="1" customFormat="1" ht="13.5">
      <c r="J327" s="3"/>
      <c r="M327" s="9"/>
    </row>
    <row r="328" spans="10:13" s="1" customFormat="1" ht="13.5">
      <c r="J328" s="3"/>
      <c r="M328" s="9"/>
    </row>
    <row r="329" spans="10:13" s="1" customFormat="1" ht="13.5">
      <c r="J329" s="3"/>
      <c r="M329" s="9"/>
    </row>
    <row r="330" spans="10:13" s="1" customFormat="1" ht="13.5">
      <c r="J330" s="3"/>
      <c r="M330" s="9"/>
    </row>
    <row r="331" spans="10:13" s="1" customFormat="1" ht="13.5">
      <c r="J331" s="3"/>
      <c r="M331" s="9"/>
    </row>
    <row r="332" spans="10:13" s="1" customFormat="1" ht="13.5">
      <c r="J332" s="3"/>
      <c r="M332" s="9"/>
    </row>
    <row r="333" spans="10:13" s="1" customFormat="1" ht="13.5">
      <c r="J333" s="3"/>
      <c r="M333" s="9"/>
    </row>
    <row r="334" spans="10:13" s="1" customFormat="1" ht="13.5">
      <c r="J334" s="3"/>
      <c r="M334" s="9"/>
    </row>
    <row r="335" spans="10:13" s="1" customFormat="1" ht="13.5">
      <c r="J335" s="3"/>
      <c r="M335" s="9"/>
    </row>
    <row r="336" spans="10:13" s="1" customFormat="1" ht="13.5">
      <c r="J336" s="3"/>
      <c r="M336" s="9"/>
    </row>
    <row r="337" spans="10:13" s="1" customFormat="1" ht="13.5">
      <c r="J337" s="3"/>
      <c r="M337" s="9"/>
    </row>
    <row r="338" spans="10:13" s="1" customFormat="1" ht="13.5">
      <c r="J338" s="3"/>
      <c r="M338" s="9"/>
    </row>
    <row r="339" spans="10:13" s="1" customFormat="1" ht="13.5">
      <c r="J339" s="3"/>
      <c r="M339" s="9"/>
    </row>
    <row r="340" spans="10:13" s="1" customFormat="1" ht="13.5">
      <c r="J340" s="3"/>
      <c r="M340" s="9"/>
    </row>
    <row r="341" spans="10:13" s="1" customFormat="1" ht="13.5">
      <c r="J341" s="3"/>
      <c r="M341" s="9"/>
    </row>
    <row r="342" spans="10:13" s="1" customFormat="1" ht="13.5">
      <c r="J342" s="3"/>
      <c r="M342" s="9"/>
    </row>
    <row r="343" spans="10:13" s="1" customFormat="1" ht="13.5">
      <c r="J343" s="3"/>
      <c r="M343" s="9"/>
    </row>
    <row r="344" spans="10:13" s="1" customFormat="1" ht="13.5">
      <c r="J344" s="3"/>
      <c r="M344" s="9"/>
    </row>
    <row r="345" spans="10:13" s="1" customFormat="1" ht="13.5">
      <c r="J345" s="3"/>
      <c r="M345" s="9"/>
    </row>
    <row r="346" spans="10:13" s="1" customFormat="1" ht="13.5">
      <c r="J346" s="3"/>
      <c r="M346" s="9"/>
    </row>
    <row r="347" spans="10:13" s="1" customFormat="1" ht="13.5">
      <c r="J347" s="3"/>
      <c r="M347" s="9"/>
    </row>
    <row r="348" spans="10:13" s="1" customFormat="1" ht="13.5">
      <c r="J348" s="3"/>
      <c r="M348" s="9"/>
    </row>
    <row r="349" spans="10:13" s="1" customFormat="1" ht="13.5">
      <c r="J349" s="3"/>
      <c r="M349" s="9"/>
    </row>
    <row r="350" spans="10:13" s="1" customFormat="1" ht="13.5">
      <c r="J350" s="3"/>
      <c r="M350" s="9"/>
    </row>
    <row r="351" spans="10:13" s="1" customFormat="1" ht="13.5">
      <c r="J351" s="3"/>
      <c r="M351" s="9"/>
    </row>
    <row r="352" spans="10:13" s="1" customFormat="1" ht="13.5">
      <c r="J352" s="3"/>
      <c r="M352" s="9"/>
    </row>
    <row r="353" spans="10:13" s="1" customFormat="1" ht="13.5">
      <c r="J353" s="3"/>
      <c r="M353" s="9"/>
    </row>
    <row r="354" spans="10:13" s="1" customFormat="1" ht="13.5">
      <c r="J354" s="3"/>
      <c r="M354" s="9"/>
    </row>
    <row r="355" spans="10:13" s="1" customFormat="1" ht="13.5">
      <c r="J355" s="3"/>
      <c r="M355" s="9"/>
    </row>
    <row r="356" spans="10:13" s="1" customFormat="1" ht="13.5">
      <c r="J356" s="3"/>
      <c r="M356" s="9"/>
    </row>
    <row r="357" spans="10:13" s="1" customFormat="1" ht="13.5">
      <c r="J357" s="3"/>
      <c r="M357" s="9"/>
    </row>
    <row r="358" spans="10:13" s="1" customFormat="1" ht="13.5">
      <c r="J358" s="3"/>
      <c r="M358" s="9"/>
    </row>
    <row r="359" spans="10:13" s="1" customFormat="1" ht="13.5">
      <c r="J359" s="3"/>
      <c r="M359" s="9"/>
    </row>
    <row r="360" spans="10:13" s="1" customFormat="1" ht="13.5">
      <c r="J360" s="3"/>
      <c r="M360" s="9"/>
    </row>
    <row r="361" spans="10:13" s="1" customFormat="1" ht="13.5">
      <c r="J361" s="3"/>
      <c r="M361" s="9"/>
    </row>
    <row r="362" spans="10:13" s="1" customFormat="1" ht="13.5">
      <c r="J362" s="3"/>
      <c r="M362" s="9"/>
    </row>
    <row r="363" spans="10:13" s="1" customFormat="1" ht="13.5">
      <c r="J363" s="3"/>
      <c r="M363" s="9"/>
    </row>
    <row r="364" spans="10:13" s="1" customFormat="1" ht="13.5">
      <c r="J364" s="3"/>
      <c r="M364" s="9"/>
    </row>
    <row r="365" spans="10:13" s="1" customFormat="1" ht="13.5">
      <c r="J365" s="3"/>
      <c r="M365" s="9"/>
    </row>
    <row r="366" spans="10:13" s="1" customFormat="1" ht="13.5">
      <c r="J366" s="3"/>
      <c r="M366" s="9"/>
    </row>
    <row r="367" spans="10:13" s="1" customFormat="1" ht="13.5">
      <c r="J367" s="3"/>
      <c r="M367" s="9"/>
    </row>
    <row r="368" spans="10:13" s="1" customFormat="1" ht="13.5">
      <c r="J368" s="3"/>
      <c r="M368" s="9"/>
    </row>
    <row r="369" spans="10:13" s="1" customFormat="1" ht="13.5">
      <c r="J369" s="3"/>
      <c r="M369" s="9"/>
    </row>
    <row r="370" spans="10:13" s="1" customFormat="1" ht="13.5">
      <c r="J370" s="3"/>
      <c r="M370" s="9"/>
    </row>
    <row r="371" spans="10:13" s="1" customFormat="1" ht="13.5">
      <c r="J371" s="3"/>
      <c r="M371" s="9"/>
    </row>
    <row r="372" spans="10:13" s="1" customFormat="1" ht="13.5">
      <c r="J372" s="3"/>
      <c r="M372" s="9"/>
    </row>
    <row r="373" spans="10:13" s="1" customFormat="1" ht="13.5">
      <c r="J373" s="3"/>
      <c r="M373" s="9"/>
    </row>
    <row r="374" spans="10:13" s="1" customFormat="1" ht="13.5">
      <c r="J374" s="3"/>
      <c r="M374" s="9"/>
    </row>
    <row r="375" spans="10:13" s="1" customFormat="1" ht="13.5">
      <c r="J375" s="3"/>
      <c r="M375" s="9"/>
    </row>
    <row r="376" spans="10:13" s="1" customFormat="1" ht="13.5">
      <c r="J376" s="3"/>
      <c r="M376" s="9"/>
    </row>
    <row r="377" spans="10:13" s="1" customFormat="1" ht="13.5">
      <c r="J377" s="3"/>
      <c r="M377" s="9"/>
    </row>
    <row r="378" spans="10:13" s="1" customFormat="1" ht="13.5">
      <c r="J378" s="3"/>
      <c r="M378" s="9"/>
    </row>
    <row r="379" spans="10:13" s="1" customFormat="1" ht="13.5">
      <c r="J379" s="3"/>
      <c r="M379" s="9"/>
    </row>
    <row r="380" spans="10:13" s="1" customFormat="1" ht="13.5">
      <c r="J380" s="3"/>
      <c r="M380" s="9"/>
    </row>
    <row r="381" spans="10:13" s="1" customFormat="1" ht="13.5">
      <c r="J381" s="3"/>
      <c r="M381" s="9"/>
    </row>
    <row r="382" spans="10:13" s="1" customFormat="1" ht="13.5">
      <c r="J382" s="3"/>
      <c r="M382" s="9"/>
    </row>
    <row r="383" spans="10:13" s="1" customFormat="1" ht="13.5">
      <c r="J383" s="3"/>
      <c r="M383" s="9"/>
    </row>
    <row r="384" spans="10:13" s="1" customFormat="1" ht="13.5">
      <c r="J384" s="3"/>
      <c r="M384" s="9"/>
    </row>
    <row r="385" spans="10:13" s="1" customFormat="1" ht="13.5">
      <c r="J385" s="3"/>
      <c r="M385" s="9"/>
    </row>
    <row r="386" spans="10:13" s="1" customFormat="1" ht="13.5">
      <c r="J386" s="3"/>
      <c r="M386" s="9"/>
    </row>
    <row r="387" spans="10:13" s="1" customFormat="1" ht="13.5">
      <c r="J387" s="3"/>
      <c r="M387" s="9"/>
    </row>
    <row r="388" spans="10:13" s="1" customFormat="1" ht="13.5">
      <c r="J388" s="3"/>
      <c r="M388" s="9"/>
    </row>
    <row r="389" spans="10:13" s="1" customFormat="1" ht="13.5">
      <c r="J389" s="3"/>
      <c r="M389" s="9"/>
    </row>
    <row r="390" spans="10:13" s="1" customFormat="1" ht="13.5">
      <c r="J390" s="3"/>
      <c r="M390" s="9"/>
    </row>
    <row r="391" spans="10:13" s="1" customFormat="1" ht="13.5">
      <c r="J391" s="3"/>
      <c r="M391" s="9"/>
    </row>
    <row r="392" spans="10:13" s="1" customFormat="1" ht="13.5">
      <c r="J392" s="3"/>
      <c r="M392" s="9"/>
    </row>
    <row r="393" spans="10:13" s="1" customFormat="1" ht="13.5">
      <c r="J393" s="3"/>
      <c r="M393" s="9"/>
    </row>
    <row r="394" spans="10:13" s="1" customFormat="1" ht="13.5">
      <c r="J394" s="3"/>
      <c r="M394" s="9"/>
    </row>
    <row r="395" spans="10:13" s="1" customFormat="1" ht="13.5">
      <c r="J395" s="3"/>
      <c r="M395" s="9"/>
    </row>
    <row r="396" spans="10:13" s="1" customFormat="1" ht="13.5">
      <c r="J396" s="3"/>
      <c r="M396" s="9"/>
    </row>
    <row r="397" spans="10:13" s="1" customFormat="1" ht="13.5">
      <c r="J397" s="3"/>
      <c r="M397" s="9"/>
    </row>
    <row r="398" spans="10:13" s="1" customFormat="1" ht="13.5">
      <c r="J398" s="3"/>
      <c r="M398" s="9"/>
    </row>
    <row r="399" spans="10:13" s="1" customFormat="1" ht="13.5">
      <c r="J399" s="3"/>
      <c r="M399" s="9"/>
    </row>
    <row r="400" spans="10:13" s="1" customFormat="1" ht="13.5">
      <c r="J400" s="3"/>
      <c r="M400" s="9"/>
    </row>
    <row r="401" spans="10:13" s="1" customFormat="1" ht="13.5">
      <c r="J401" s="3"/>
      <c r="M401" s="9"/>
    </row>
    <row r="402" spans="10:13" s="1" customFormat="1" ht="13.5">
      <c r="J402" s="3"/>
      <c r="M402" s="9"/>
    </row>
    <row r="403" spans="10:13" s="1" customFormat="1" ht="13.5">
      <c r="J403" s="3"/>
      <c r="M403" s="9"/>
    </row>
    <row r="404" spans="10:13" s="1" customFormat="1" ht="13.5">
      <c r="J404" s="3"/>
      <c r="M404" s="9"/>
    </row>
    <row r="405" spans="10:13" s="1" customFormat="1" ht="13.5">
      <c r="J405" s="3"/>
      <c r="M405" s="9"/>
    </row>
    <row r="406" spans="10:13" s="1" customFormat="1" ht="13.5">
      <c r="J406" s="3"/>
      <c r="M406" s="9"/>
    </row>
    <row r="407" spans="10:13" s="1" customFormat="1" ht="13.5">
      <c r="J407" s="3"/>
      <c r="M407" s="9"/>
    </row>
    <row r="408" spans="10:13" s="1" customFormat="1" ht="13.5">
      <c r="J408" s="3"/>
      <c r="M408" s="9"/>
    </row>
    <row r="409" spans="10:13" s="1" customFormat="1" ht="13.5">
      <c r="J409" s="3"/>
      <c r="M409" s="9"/>
    </row>
    <row r="410" spans="10:13" s="1" customFormat="1" ht="13.5">
      <c r="J410" s="3"/>
      <c r="M410" s="9"/>
    </row>
    <row r="411" spans="10:13" s="1" customFormat="1" ht="13.5">
      <c r="J411" s="3"/>
      <c r="M411" s="9"/>
    </row>
    <row r="412" spans="10:13" s="1" customFormat="1" ht="13.5">
      <c r="J412" s="3"/>
      <c r="M412" s="9"/>
    </row>
    <row r="413" spans="10:13" s="1" customFormat="1" ht="13.5">
      <c r="J413" s="3"/>
      <c r="M413" s="9"/>
    </row>
    <row r="414" spans="10:13" s="1" customFormat="1" ht="13.5">
      <c r="J414" s="3"/>
      <c r="M414" s="9"/>
    </row>
    <row r="415" spans="10:13" s="1" customFormat="1" ht="13.5">
      <c r="J415" s="3"/>
      <c r="M415" s="9"/>
    </row>
    <row r="416" spans="10:13" s="1" customFormat="1" ht="13.5">
      <c r="J416" s="3"/>
      <c r="M416" s="9"/>
    </row>
    <row r="417" spans="10:13" s="1" customFormat="1" ht="13.5">
      <c r="J417" s="3"/>
      <c r="M417" s="9"/>
    </row>
    <row r="418" spans="10:13" s="1" customFormat="1" ht="13.5">
      <c r="J418" s="3"/>
      <c r="M418" s="9"/>
    </row>
    <row r="419" spans="10:13" s="1" customFormat="1" ht="13.5">
      <c r="J419" s="3"/>
      <c r="M419" s="9"/>
    </row>
    <row r="420" s="1" customFormat="1" ht="13.5">
      <c r="M420" s="9"/>
    </row>
    <row r="421" s="1" customFormat="1" ht="13.5">
      <c r="M421" s="9"/>
    </row>
    <row r="422" s="1" customFormat="1" ht="13.5">
      <c r="M422" s="9"/>
    </row>
    <row r="423" s="1" customFormat="1" ht="13.5">
      <c r="M423" s="9"/>
    </row>
    <row r="424" s="1" customFormat="1" ht="13.5">
      <c r="M424" s="9"/>
    </row>
    <row r="425" s="1" customFormat="1" ht="13.5">
      <c r="M425" s="9"/>
    </row>
    <row r="426" s="1" customFormat="1" ht="13.5">
      <c r="M426" s="9"/>
    </row>
    <row r="427" s="1" customFormat="1" ht="13.5">
      <c r="M427" s="9"/>
    </row>
    <row r="428" s="1" customFormat="1" ht="13.5">
      <c r="M428" s="9"/>
    </row>
    <row r="429" s="1" customFormat="1" ht="13.5">
      <c r="M429" s="9"/>
    </row>
    <row r="430" s="1" customFormat="1" ht="13.5">
      <c r="M430" s="9"/>
    </row>
    <row r="431" s="1" customFormat="1" ht="13.5">
      <c r="M431" s="9"/>
    </row>
    <row r="432" s="1" customFormat="1" ht="13.5">
      <c r="M432" s="9"/>
    </row>
    <row r="433" s="1" customFormat="1" ht="13.5">
      <c r="M433" s="9"/>
    </row>
    <row r="434" s="1" customFormat="1" ht="13.5">
      <c r="M434" s="9"/>
    </row>
    <row r="435" s="1" customFormat="1" ht="13.5">
      <c r="M435" s="9"/>
    </row>
    <row r="436" s="1" customFormat="1" ht="13.5">
      <c r="M436" s="9"/>
    </row>
    <row r="437" s="1" customFormat="1" ht="13.5">
      <c r="M437" s="9"/>
    </row>
    <row r="438" s="1" customFormat="1" ht="13.5">
      <c r="M438" s="9"/>
    </row>
    <row r="439" s="1" customFormat="1" ht="13.5">
      <c r="M439" s="9"/>
    </row>
    <row r="440" s="1" customFormat="1" ht="13.5">
      <c r="M440" s="9"/>
    </row>
    <row r="441" s="1" customFormat="1" ht="13.5">
      <c r="M441" s="9"/>
    </row>
    <row r="442" s="1" customFormat="1" ht="13.5">
      <c r="M442" s="9"/>
    </row>
    <row r="443" s="1" customFormat="1" ht="13.5">
      <c r="M443" s="9"/>
    </row>
    <row r="444" s="1" customFormat="1" ht="13.5">
      <c r="M444" s="9"/>
    </row>
    <row r="445" s="1" customFormat="1" ht="13.5">
      <c r="M445" s="9"/>
    </row>
    <row r="446" s="1" customFormat="1" ht="13.5">
      <c r="M446" s="9"/>
    </row>
    <row r="447" s="1" customFormat="1" ht="13.5">
      <c r="M447" s="9"/>
    </row>
    <row r="448" s="1" customFormat="1" ht="13.5">
      <c r="M448" s="9"/>
    </row>
    <row r="449" s="1" customFormat="1" ht="13.5">
      <c r="M449" s="9"/>
    </row>
    <row r="450" s="1" customFormat="1" ht="13.5">
      <c r="M450" s="9"/>
    </row>
    <row r="451" s="1" customFormat="1" ht="13.5">
      <c r="M451" s="9"/>
    </row>
    <row r="452" s="1" customFormat="1" ht="13.5">
      <c r="M452" s="9"/>
    </row>
    <row r="453" s="1" customFormat="1" ht="13.5">
      <c r="M453" s="9"/>
    </row>
    <row r="454" s="1" customFormat="1" ht="13.5">
      <c r="M454" s="9"/>
    </row>
    <row r="455" s="1" customFormat="1" ht="13.5">
      <c r="M455" s="9"/>
    </row>
    <row r="456" s="1" customFormat="1" ht="13.5">
      <c r="M456" s="9"/>
    </row>
    <row r="457" s="1" customFormat="1" ht="13.5">
      <c r="M457" s="9"/>
    </row>
    <row r="458" s="1" customFormat="1" ht="13.5">
      <c r="M458" s="9"/>
    </row>
    <row r="459" s="1" customFormat="1" ht="13.5">
      <c r="M459" s="9"/>
    </row>
    <row r="460" s="1" customFormat="1" ht="13.5">
      <c r="M460" s="9"/>
    </row>
    <row r="461" s="1" customFormat="1" ht="13.5">
      <c r="M461" s="9"/>
    </row>
    <row r="462" s="1" customFormat="1" ht="13.5">
      <c r="M462" s="9"/>
    </row>
    <row r="463" s="1" customFormat="1" ht="13.5">
      <c r="M463" s="9"/>
    </row>
    <row r="464" s="1" customFormat="1" ht="13.5">
      <c r="M464" s="9"/>
    </row>
    <row r="465" s="1" customFormat="1" ht="13.5">
      <c r="M465" s="9"/>
    </row>
    <row r="466" s="1" customFormat="1" ht="13.5">
      <c r="M466" s="9"/>
    </row>
    <row r="467" s="1" customFormat="1" ht="13.5">
      <c r="M467" s="9"/>
    </row>
    <row r="468" s="1" customFormat="1" ht="13.5">
      <c r="M468" s="9"/>
    </row>
    <row r="469" s="1" customFormat="1" ht="13.5">
      <c r="M469" s="9"/>
    </row>
    <row r="470" s="1" customFormat="1" ht="13.5">
      <c r="M470" s="9"/>
    </row>
    <row r="471" s="1" customFormat="1" ht="13.5">
      <c r="M471" s="9"/>
    </row>
    <row r="472" s="1" customFormat="1" ht="13.5">
      <c r="M472" s="9"/>
    </row>
    <row r="473" s="1" customFormat="1" ht="13.5">
      <c r="M473" s="9"/>
    </row>
    <row r="474" s="1" customFormat="1" ht="13.5">
      <c r="M474" s="9"/>
    </row>
    <row r="475" s="1" customFormat="1" ht="13.5">
      <c r="M475" s="9"/>
    </row>
    <row r="476" s="1" customFormat="1" ht="13.5">
      <c r="M476" s="9"/>
    </row>
    <row r="477" s="1" customFormat="1" ht="13.5">
      <c r="M477" s="9"/>
    </row>
    <row r="478" s="1" customFormat="1" ht="13.5">
      <c r="M478" s="9"/>
    </row>
    <row r="479" s="1" customFormat="1" ht="13.5">
      <c r="M479" s="9"/>
    </row>
    <row r="480" s="1" customFormat="1" ht="13.5">
      <c r="M480" s="9"/>
    </row>
    <row r="481" s="1" customFormat="1" ht="13.5">
      <c r="M481" s="9"/>
    </row>
    <row r="482" s="1" customFormat="1" ht="13.5">
      <c r="M482" s="9"/>
    </row>
    <row r="483" s="1" customFormat="1" ht="13.5">
      <c r="M483" s="9"/>
    </row>
    <row r="484" s="1" customFormat="1" ht="13.5">
      <c r="M484" s="9"/>
    </row>
    <row r="485" s="1" customFormat="1" ht="13.5">
      <c r="M485" s="9"/>
    </row>
    <row r="486" s="1" customFormat="1" ht="13.5">
      <c r="M486" s="9"/>
    </row>
    <row r="487" s="1" customFormat="1" ht="13.5">
      <c r="M487" s="9"/>
    </row>
    <row r="488" s="1" customFormat="1" ht="13.5">
      <c r="M488" s="9"/>
    </row>
    <row r="489" s="1" customFormat="1" ht="13.5">
      <c r="M489" s="9"/>
    </row>
    <row r="490" s="1" customFormat="1" ht="13.5">
      <c r="M490" s="9"/>
    </row>
    <row r="491" s="1" customFormat="1" ht="13.5">
      <c r="M491" s="9"/>
    </row>
    <row r="492" s="1" customFormat="1" ht="13.5">
      <c r="M492" s="9"/>
    </row>
    <row r="493" s="1" customFormat="1" ht="13.5">
      <c r="M493" s="9"/>
    </row>
    <row r="494" s="1" customFormat="1" ht="13.5">
      <c r="M494" s="9"/>
    </row>
    <row r="495" s="1" customFormat="1" ht="13.5">
      <c r="M495" s="9"/>
    </row>
    <row r="496" s="1" customFormat="1" ht="13.5">
      <c r="M496" s="9"/>
    </row>
    <row r="497" s="1" customFormat="1" ht="13.5">
      <c r="M497" s="9"/>
    </row>
    <row r="498" s="1" customFormat="1" ht="13.5">
      <c r="M498" s="9"/>
    </row>
  </sheetData>
  <sheetProtection sheet="1" objects="1" scenarios="1"/>
  <protectedRanges>
    <protectedRange password="CC3D" sqref="E17:F52" name="Range4"/>
    <protectedRange password="CC3D" sqref="C11" name="Range3"/>
    <protectedRange password="CC3D" sqref="J7" name="Range2"/>
    <protectedRange password="CC3D" sqref="D5 D7:D8" name="Range1"/>
  </protectedRanges>
  <mergeCells count="3">
    <mergeCell ref="B4:D4"/>
    <mergeCell ref="H4:J4"/>
    <mergeCell ref="C11:D11"/>
  </mergeCells>
  <dataValidations count="3">
    <dataValidation type="whole" allowBlank="1" showInputMessage="1" showErrorMessage="1" errorTitle="Месечни рати" sqref="D7">
      <formula1>3</formula1>
      <formula2>36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type="whole" allowBlank="1" showInputMessage="1" showErrorMessage="1" sqref="G17:G52">
      <formula1>1</formula1>
      <formula2>32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Vasilka.Gaber Naumoska</dc:creator>
  <cp:keywords/>
  <dc:description/>
  <cp:lastModifiedBy>Василка Габер Наумоска</cp:lastModifiedBy>
  <cp:lastPrinted>2021-10-12T11:30:32Z</cp:lastPrinted>
  <dcterms:created xsi:type="dcterms:W3CDTF">2006-09-15T19:51:41Z</dcterms:created>
  <dcterms:modified xsi:type="dcterms:W3CDTF">2023-01-13T13:51:27Z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